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OA-2024/Q3/"/>
    </mc:Choice>
  </mc:AlternateContent>
  <xr:revisionPtr revIDLastSave="251" documentId="8_{4E64CAA9-6278-4A20-AF56-22C37E1512BB}" xr6:coauthVersionLast="47" xr6:coauthVersionMax="47" xr10:uidLastSave="{A2E13C96-8159-424A-9DA0-E0CE9C09E750}"/>
  <bookViews>
    <workbookView xWindow="-120" yWindow="-120" windowWidth="29040" windowHeight="15840" xr2:uid="{00000000-000D-0000-FFFF-FFFF00000000}"/>
  </bookViews>
  <sheets>
    <sheet name="Q3 2024" sheetId="1" r:id="rId1"/>
    <sheet name="fördelning mellan trad &amp; fond" sheetId="6" r:id="rId2"/>
    <sheet name="Juli" sheetId="4" r:id="rId3"/>
    <sheet name="Augusti" sheetId="3" r:id="rId4"/>
    <sheet name="September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G25" i="2"/>
  <c r="F21" i="3"/>
  <c r="G21" i="3"/>
  <c r="F23" i="4"/>
  <c r="G23" i="4"/>
  <c r="G2" i="6"/>
  <c r="G3" i="6"/>
  <c r="F4" i="6" l="1"/>
  <c r="G4" i="6"/>
  <c r="F5" i="6"/>
  <c r="G5" i="6"/>
  <c r="F6" i="6"/>
  <c r="G6" i="6"/>
  <c r="F7" i="6"/>
  <c r="G7" i="6"/>
  <c r="F8" i="6"/>
  <c r="G8" i="6"/>
  <c r="F9" i="6"/>
  <c r="G9" i="6"/>
  <c r="F10" i="6"/>
  <c r="G10" i="6"/>
  <c r="F11" i="6"/>
  <c r="G11" i="6"/>
  <c r="B12" i="6"/>
  <c r="C12" i="6"/>
  <c r="D12" i="6"/>
  <c r="E12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B26" i="6"/>
  <c r="C26" i="6"/>
  <c r="D26" i="6"/>
  <c r="E26" i="6"/>
  <c r="E26" i="2"/>
  <c r="C26" i="2"/>
  <c r="D26" i="2"/>
  <c r="B26" i="2"/>
  <c r="F24" i="2"/>
  <c r="G24" i="2"/>
  <c r="C22" i="3"/>
  <c r="D22" i="3"/>
  <c r="E22" i="3"/>
  <c r="B22" i="3"/>
  <c r="C24" i="4"/>
  <c r="D24" i="4"/>
  <c r="E24" i="4"/>
  <c r="B24" i="4"/>
  <c r="F10" i="4"/>
  <c r="G10" i="4"/>
  <c r="C27" i="6" l="1"/>
  <c r="E27" i="6"/>
  <c r="D27" i="6"/>
  <c r="B27" i="6"/>
  <c r="F19" i="3"/>
  <c r="G19" i="3"/>
  <c r="F20" i="3"/>
  <c r="G20" i="3"/>
  <c r="F22" i="4"/>
  <c r="G22" i="4"/>
  <c r="F21" i="4"/>
  <c r="G21" i="4"/>
  <c r="F17" i="3"/>
  <c r="G17" i="3"/>
  <c r="F2" i="1"/>
  <c r="G2" i="1"/>
  <c r="F3" i="1"/>
  <c r="G3" i="1"/>
  <c r="F4" i="1"/>
  <c r="G4" i="1"/>
  <c r="G8" i="4" l="1"/>
  <c r="F8" i="4"/>
  <c r="G18" i="4"/>
  <c r="F18" i="4"/>
  <c r="G12" i="4"/>
  <c r="F12" i="4"/>
  <c r="G5" i="4"/>
  <c r="F5" i="4"/>
  <c r="G2" i="4"/>
  <c r="F2" i="4"/>
  <c r="G13" i="4"/>
  <c r="F13" i="4"/>
  <c r="G20" i="4"/>
  <c r="F20" i="4"/>
  <c r="G19" i="4"/>
  <c r="F19" i="4"/>
  <c r="G16" i="4"/>
  <c r="F16" i="4"/>
  <c r="G17" i="4"/>
  <c r="F17" i="4"/>
  <c r="G9" i="4"/>
  <c r="F9" i="4"/>
  <c r="G14" i="4"/>
  <c r="F14" i="4"/>
  <c r="G7" i="4"/>
  <c r="F7" i="4"/>
  <c r="G15" i="4"/>
  <c r="F15" i="4"/>
  <c r="G3" i="4"/>
  <c r="F3" i="4"/>
  <c r="G4" i="4"/>
  <c r="F4" i="4"/>
  <c r="G11" i="4"/>
  <c r="F11" i="4"/>
  <c r="G6" i="4"/>
  <c r="F6" i="4"/>
  <c r="G16" i="3"/>
  <c r="F16" i="3"/>
  <c r="G7" i="3"/>
  <c r="F7" i="3"/>
  <c r="G10" i="3"/>
  <c r="F10" i="3"/>
  <c r="G2" i="3"/>
  <c r="F2" i="3"/>
  <c r="G11" i="3"/>
  <c r="F11" i="3"/>
  <c r="G18" i="3"/>
  <c r="F18" i="3"/>
  <c r="G14" i="3"/>
  <c r="F14" i="3"/>
  <c r="G12" i="3"/>
  <c r="F12" i="3"/>
  <c r="G6" i="3"/>
  <c r="F6" i="3"/>
  <c r="G15" i="3"/>
  <c r="F15" i="3"/>
  <c r="G13" i="3"/>
  <c r="F13" i="3"/>
  <c r="G8" i="3"/>
  <c r="F8" i="3"/>
  <c r="G3" i="3"/>
  <c r="F3" i="3"/>
  <c r="G4" i="3"/>
  <c r="F4" i="3"/>
  <c r="G9" i="3"/>
  <c r="F9" i="3"/>
  <c r="G5" i="3"/>
  <c r="F5" i="3"/>
  <c r="G21" i="2"/>
  <c r="F21" i="2"/>
  <c r="G8" i="2"/>
  <c r="F8" i="2"/>
  <c r="G20" i="2"/>
  <c r="F20" i="2"/>
  <c r="G12" i="2"/>
  <c r="F12" i="2"/>
  <c r="G5" i="2"/>
  <c r="F5" i="2"/>
  <c r="G2" i="2"/>
  <c r="F2" i="2"/>
  <c r="G19" i="2"/>
  <c r="F19" i="2"/>
  <c r="G13" i="2"/>
  <c r="F13" i="2"/>
  <c r="G23" i="2"/>
  <c r="F23" i="2"/>
  <c r="G22" i="2"/>
  <c r="F22" i="2"/>
  <c r="G16" i="2"/>
  <c r="F16" i="2"/>
  <c r="G18" i="2"/>
  <c r="F18" i="2"/>
  <c r="G14" i="2"/>
  <c r="F14" i="2"/>
  <c r="G7" i="2"/>
  <c r="F7" i="2"/>
  <c r="G17" i="2"/>
  <c r="F17" i="2"/>
  <c r="G15" i="2"/>
  <c r="F15" i="2"/>
  <c r="G10" i="2"/>
  <c r="F10" i="2"/>
  <c r="G9" i="2"/>
  <c r="F9" i="2"/>
  <c r="G3" i="2"/>
  <c r="F3" i="2"/>
  <c r="G4" i="2"/>
  <c r="F4" i="2"/>
  <c r="G11" i="2"/>
  <c r="F11" i="2"/>
  <c r="G6" i="2"/>
  <c r="F6" i="2"/>
  <c r="E24" i="1"/>
  <c r="B24" i="1"/>
  <c r="C24" i="1"/>
  <c r="D24" i="1"/>
  <c r="G21" i="1"/>
  <c r="F21" i="1"/>
  <c r="G8" i="1"/>
  <c r="F8" i="1"/>
  <c r="G20" i="1"/>
  <c r="F20" i="1"/>
  <c r="G13" i="1"/>
  <c r="F13" i="1"/>
  <c r="G5" i="1"/>
  <c r="F5" i="1"/>
  <c r="G19" i="1"/>
  <c r="F19" i="1"/>
  <c r="G14" i="1"/>
  <c r="F14" i="1"/>
  <c r="G23" i="1"/>
  <c r="F23" i="1"/>
  <c r="G22" i="1"/>
  <c r="F22" i="1"/>
  <c r="G16" i="1"/>
  <c r="F16" i="1"/>
  <c r="G10" i="1"/>
  <c r="F10" i="1"/>
  <c r="G15" i="1"/>
  <c r="F15" i="1"/>
  <c r="G6" i="1"/>
  <c r="F6" i="1"/>
  <c r="G18" i="1"/>
  <c r="F18" i="1"/>
  <c r="G17" i="1"/>
  <c r="F17" i="1"/>
  <c r="G11" i="1"/>
  <c r="F11" i="1"/>
  <c r="G9" i="1"/>
  <c r="F9" i="1"/>
  <c r="G12" i="1"/>
  <c r="F12" i="1"/>
  <c r="G7" i="1"/>
  <c r="F7" i="1"/>
  <c r="G26" i="2" l="1"/>
  <c r="F26" i="2"/>
  <c r="G24" i="4"/>
  <c r="F24" i="4"/>
  <c r="F24" i="1"/>
  <c r="G24" i="1"/>
  <c r="F22" i="3"/>
  <c r="G22" i="3"/>
</calcChain>
</file>

<file path=xl/sharedStrings.xml><?xml version="1.0" encoding="utf-8"?>
<sst xmlns="http://schemas.openxmlformats.org/spreadsheetml/2006/main" count="159" uniqueCount="39">
  <si>
    <t>Bolagsnamn</t>
  </si>
  <si>
    <t>Antal inflyttade försäkringar</t>
  </si>
  <si>
    <t>Inflyttat Belopp</t>
  </si>
  <si>
    <t>Antal utflyttade försäkringar</t>
  </si>
  <si>
    <t>Utflyttat Belopp</t>
  </si>
  <si>
    <t>Flyttar netto</t>
  </si>
  <si>
    <t>Kapital netto</t>
  </si>
  <si>
    <t>Alecta (Trad)</t>
  </si>
  <si>
    <t>AMF (Fond)</t>
  </si>
  <si>
    <t>AMF (Trad)</t>
  </si>
  <si>
    <t>Folksam (Fond)</t>
  </si>
  <si>
    <t>Folksam (Trad)</t>
  </si>
  <si>
    <t>Handelsbanken (Fond)</t>
  </si>
  <si>
    <t>Handelsbanken (Trad)</t>
  </si>
  <si>
    <t>KPA (Fond)</t>
  </si>
  <si>
    <t>KPA (Trad)</t>
  </si>
  <si>
    <t>Länsförsäkringar (Fond)</t>
  </si>
  <si>
    <t>Länsförsäkringar (Trad)</t>
  </si>
  <si>
    <t>Nordea (Fond)</t>
  </si>
  <si>
    <t>Nordea (Trad)</t>
  </si>
  <si>
    <t>Nordnet (Fond)</t>
  </si>
  <si>
    <t>SEB (Fond)</t>
  </si>
  <si>
    <t>SEB (Trad)</t>
  </si>
  <si>
    <t>Skandia (Trad)</t>
  </si>
  <si>
    <t>SPP (Fond)</t>
  </si>
  <si>
    <t>SPP (Trad)</t>
  </si>
  <si>
    <t>Swedbank (Fond)</t>
  </si>
  <si>
    <t>Swedbank (Trad)</t>
  </si>
  <si>
    <t>Försäkringsbolag trad</t>
  </si>
  <si>
    <t>Antal flytt in</t>
  </si>
  <si>
    <t>Antal flytt ut</t>
  </si>
  <si>
    <t>Försäkringsbolag fond</t>
  </si>
  <si>
    <t>Totalt</t>
  </si>
  <si>
    <t xml:space="preserve">Folksam LO (Fond) </t>
  </si>
  <si>
    <t>Futur pension (Fond)</t>
  </si>
  <si>
    <t>Totalt Q3 2024</t>
  </si>
  <si>
    <t>Totalt fond Q3 2024</t>
  </si>
  <si>
    <t>Svenska Lärarfonder (Fond)</t>
  </si>
  <si>
    <t>Totalt trad 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</si>
</sst>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rgb="FFB4C6E7"/>
      </patternFill>
    </fill>
    <fill>
      <patternFill patternType="solid">
        <fgColor rgb="FF92D050"/>
        <bgColor rgb="FFFFE699"/>
      </patternFill>
    </fill>
    <fill>
      <patternFill patternType="solid">
        <fgColor rgb="FF92D050"/>
        <bgColor rgb="FFB4C6E7"/>
      </patternFill>
    </fill>
    <fill>
      <patternFill patternType="solid">
        <fgColor rgb="FF002060"/>
        <bgColor rgb="FFBFBFBF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3" fontId="4" fillId="0" borderId="1" xfId="0" applyNumberFormat="1" applyFont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6" borderId="1" xfId="0" applyFont="1" applyFill="1" applyBorder="1"/>
    <xf numFmtId="3" fontId="3" fillId="6" borderId="1" xfId="0" applyNumberFormat="1" applyFont="1" applyFill="1" applyBorder="1"/>
    <xf numFmtId="0" fontId="5" fillId="6" borderId="1" xfId="0" applyFont="1" applyFill="1" applyBorder="1"/>
    <xf numFmtId="0" fontId="3" fillId="6" borderId="1" xfId="0" applyFont="1" applyFill="1" applyBorder="1" applyAlignment="1">
      <alignment horizontal="left"/>
    </xf>
    <xf numFmtId="0" fontId="6" fillId="6" borderId="1" xfId="0" applyFont="1" applyFill="1" applyBorder="1"/>
    <xf numFmtId="3" fontId="6" fillId="6" borderId="1" xfId="0" applyNumberFormat="1" applyFont="1" applyFill="1" applyBorder="1"/>
    <xf numFmtId="3" fontId="5" fillId="6" borderId="1" xfId="0" applyNumberFormat="1" applyFont="1" applyFill="1" applyBorder="1"/>
    <xf numFmtId="164" fontId="12" fillId="0" borderId="0" xfId="1" applyNumberFormat="1"/>
    <xf numFmtId="0" fontId="13" fillId="0" borderId="0" xfId="2"/>
    <xf numFmtId="0" fontId="11" fillId="5" borderId="2" xfId="2" applyFont="1" applyFill="1" applyBorder="1"/>
    <xf numFmtId="3" fontId="10" fillId="5" borderId="2" xfId="2" applyNumberFormat="1" applyFont="1" applyFill="1" applyBorder="1"/>
    <xf numFmtId="0" fontId="10" fillId="5" borderId="2" xfId="2" applyFont="1" applyFill="1" applyBorder="1"/>
    <xf numFmtId="0" fontId="9" fillId="3" borderId="2" xfId="2" applyFont="1" applyFill="1" applyBorder="1"/>
    <xf numFmtId="3" fontId="7" fillId="4" borderId="2" xfId="2" applyNumberFormat="1" applyFont="1" applyFill="1" applyBorder="1"/>
    <xf numFmtId="0" fontId="7" fillId="4" borderId="2" xfId="2" applyFont="1" applyFill="1" applyBorder="1"/>
    <xf numFmtId="0" fontId="7" fillId="3" borderId="2" xfId="2" applyFont="1" applyFill="1" applyBorder="1"/>
    <xf numFmtId="3" fontId="3" fillId="0" borderId="1" xfId="2" applyNumberFormat="1" applyFont="1" applyBorder="1" applyAlignment="1">
      <alignment horizontal="right"/>
    </xf>
    <xf numFmtId="3" fontId="8" fillId="0" borderId="2" xfId="2" applyNumberFormat="1" applyFont="1" applyBorder="1"/>
    <xf numFmtId="0" fontId="8" fillId="0" borderId="2" xfId="2" applyFont="1" applyBorder="1"/>
    <xf numFmtId="0" fontId="7" fillId="0" borderId="2" xfId="2" applyFont="1" applyBorder="1"/>
    <xf numFmtId="0" fontId="7" fillId="3" borderId="2" xfId="2" applyFont="1" applyFill="1" applyBorder="1" applyAlignment="1">
      <alignment horizontal="right"/>
    </xf>
    <xf numFmtId="0" fontId="7" fillId="3" borderId="0" xfId="2" applyFont="1" applyFill="1"/>
    <xf numFmtId="0" fontId="9" fillId="2" borderId="2" xfId="2" applyFont="1" applyFill="1" applyBorder="1"/>
    <xf numFmtId="3" fontId="7" fillId="2" borderId="2" xfId="2" applyNumberFormat="1" applyFont="1" applyFill="1" applyBorder="1"/>
    <xf numFmtId="0" fontId="7" fillId="2" borderId="2" xfId="2" applyFont="1" applyFill="1" applyBorder="1"/>
    <xf numFmtId="164" fontId="13" fillId="0" borderId="0" xfId="2" applyNumberFormat="1"/>
    <xf numFmtId="0" fontId="7" fillId="2" borderId="2" xfId="2" applyFont="1" applyFill="1" applyBorder="1" applyAlignment="1">
      <alignment horizontal="right"/>
    </xf>
    <xf numFmtId="3" fontId="0" fillId="0" borderId="0" xfId="0" applyNumberFormat="1"/>
  </cellXfs>
  <cellStyles count="3">
    <cellStyle name="Normal" xfId="0" builtinId="0"/>
    <cellStyle name="Normal 2" xfId="2" xr:uid="{791BA141-3FD9-41E6-8B7E-CDC6E0933E86}"/>
    <cellStyle name="Normal 3" xfId="1" xr:uid="{51A7476E-92F0-490F-A432-D976DBF922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/>
  </sheetViews>
  <sheetFormatPr defaultRowHeight="18" customHeight="1" x14ac:dyDescent="0.25"/>
  <cols>
    <col min="1" max="1" width="20.5703125" style="1" customWidth="1" collapsed="1"/>
    <col min="2" max="2" width="23.42578125" style="1" bestFit="1" customWidth="1" collapsed="1"/>
    <col min="3" max="3" width="13.42578125" style="1" bestFit="1" customWidth="1" collapsed="1"/>
    <col min="4" max="4" width="23.5703125" style="1" bestFit="1" customWidth="1" collapsed="1"/>
    <col min="5" max="5" width="13.7109375" style="1" bestFit="1" customWidth="1" collapsed="1"/>
    <col min="6" max="6" width="16.42578125" customWidth="1"/>
    <col min="7" max="7" width="18.140625" customWidth="1"/>
  </cols>
  <sheetData>
    <row r="1" spans="1:7" ht="18" customHeigh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1" t="s">
        <v>6</v>
      </c>
    </row>
    <row r="2" spans="1:7" ht="18" customHeight="1" x14ac:dyDescent="0.25">
      <c r="A2" s="2" t="s">
        <v>7</v>
      </c>
      <c r="B2" s="2">
        <v>4</v>
      </c>
      <c r="C2" s="3">
        <v>193663.18</v>
      </c>
      <c r="D2" s="2">
        <v>14</v>
      </c>
      <c r="E2" s="3">
        <v>1402832.57</v>
      </c>
      <c r="F2" s="4">
        <f t="shared" ref="F2:F23" si="0">SUM(B2-D2)</f>
        <v>-10</v>
      </c>
      <c r="G2" s="4">
        <f t="shared" ref="G2:G23" si="1">SUM(C2-E2)</f>
        <v>-1209169.3900000001</v>
      </c>
    </row>
    <row r="3" spans="1:7" ht="18" customHeight="1" x14ac:dyDescent="0.25">
      <c r="A3" s="2" t="s">
        <v>8</v>
      </c>
      <c r="B3" s="2">
        <v>40</v>
      </c>
      <c r="C3" s="3">
        <v>9960656.5999999996</v>
      </c>
      <c r="D3" s="2">
        <v>109</v>
      </c>
      <c r="E3" s="3">
        <v>25558788.879999999</v>
      </c>
      <c r="F3" s="4">
        <f t="shared" si="0"/>
        <v>-69</v>
      </c>
      <c r="G3" s="4">
        <f t="shared" si="1"/>
        <v>-15598132.279999999</v>
      </c>
    </row>
    <row r="4" spans="1:7" ht="18" customHeight="1" x14ac:dyDescent="0.25">
      <c r="A4" s="2" t="s">
        <v>9</v>
      </c>
      <c r="B4" s="2">
        <v>13</v>
      </c>
      <c r="C4" s="3">
        <v>2062936.69</v>
      </c>
      <c r="D4" s="2">
        <v>184</v>
      </c>
      <c r="E4" s="3">
        <v>31727299.34</v>
      </c>
      <c r="F4" s="4">
        <f t="shared" si="0"/>
        <v>-171</v>
      </c>
      <c r="G4" s="4">
        <f t="shared" si="1"/>
        <v>-29664362.649999999</v>
      </c>
    </row>
    <row r="5" spans="1:7" ht="18" customHeight="1" x14ac:dyDescent="0.25">
      <c r="A5" s="2" t="s">
        <v>10</v>
      </c>
      <c r="B5" s="2">
        <v>0</v>
      </c>
      <c r="C5" s="3">
        <v>0</v>
      </c>
      <c r="D5" s="2">
        <v>6</v>
      </c>
      <c r="E5" s="3">
        <v>1978868.72</v>
      </c>
      <c r="F5" s="4">
        <f t="shared" si="0"/>
        <v>-6</v>
      </c>
      <c r="G5" s="4">
        <f t="shared" si="1"/>
        <v>-1978868.72</v>
      </c>
    </row>
    <row r="6" spans="1:7" ht="18" customHeight="1" x14ac:dyDescent="0.25">
      <c r="A6" s="2" t="s">
        <v>11</v>
      </c>
      <c r="B6" s="2">
        <v>0</v>
      </c>
      <c r="C6" s="3">
        <v>0</v>
      </c>
      <c r="D6" s="2">
        <v>11</v>
      </c>
      <c r="E6" s="3">
        <v>789659.34000000008</v>
      </c>
      <c r="F6" s="4">
        <f t="shared" si="0"/>
        <v>-11</v>
      </c>
      <c r="G6" s="4">
        <f t="shared" si="1"/>
        <v>-789659.34000000008</v>
      </c>
    </row>
    <row r="7" spans="1:7" ht="18" customHeight="1" x14ac:dyDescent="0.25">
      <c r="A7" s="2" t="s">
        <v>33</v>
      </c>
      <c r="B7" s="2">
        <v>200</v>
      </c>
      <c r="C7" s="3">
        <v>30842944.079999998</v>
      </c>
      <c r="D7" s="2">
        <v>74</v>
      </c>
      <c r="E7" s="3">
        <v>25638742.619999997</v>
      </c>
      <c r="F7" s="4">
        <f t="shared" si="0"/>
        <v>126</v>
      </c>
      <c r="G7" s="4">
        <f t="shared" si="1"/>
        <v>5204201.4600000009</v>
      </c>
    </row>
    <row r="8" spans="1:7" ht="18" customHeight="1" x14ac:dyDescent="0.25">
      <c r="A8" s="2" t="s">
        <v>34</v>
      </c>
      <c r="B8" s="2">
        <v>115</v>
      </c>
      <c r="C8" s="3">
        <v>27113392.84</v>
      </c>
      <c r="D8" s="2">
        <v>32</v>
      </c>
      <c r="E8" s="3">
        <v>8708651.5800000001</v>
      </c>
      <c r="F8" s="4">
        <f t="shared" si="0"/>
        <v>83</v>
      </c>
      <c r="G8" s="4">
        <f t="shared" si="1"/>
        <v>18404741.259999998</v>
      </c>
    </row>
    <row r="9" spans="1:7" ht="18" customHeight="1" x14ac:dyDescent="0.25">
      <c r="A9" s="2" t="s">
        <v>12</v>
      </c>
      <c r="B9" s="2">
        <v>132</v>
      </c>
      <c r="C9" s="3">
        <v>23638272.34</v>
      </c>
      <c r="D9" s="2">
        <v>129</v>
      </c>
      <c r="E9" s="3">
        <v>24348403.779999997</v>
      </c>
      <c r="F9" s="4">
        <f t="shared" si="0"/>
        <v>3</v>
      </c>
      <c r="G9" s="4">
        <f t="shared" si="1"/>
        <v>-710131.43999999762</v>
      </c>
    </row>
    <row r="10" spans="1:7" ht="18" customHeight="1" x14ac:dyDescent="0.25">
      <c r="A10" s="2" t="s">
        <v>13</v>
      </c>
      <c r="B10" s="2">
        <v>0</v>
      </c>
      <c r="C10" s="3">
        <v>0</v>
      </c>
      <c r="D10" s="2">
        <v>2</v>
      </c>
      <c r="E10" s="3">
        <v>58724.58</v>
      </c>
      <c r="F10" s="4">
        <f t="shared" si="0"/>
        <v>-2</v>
      </c>
      <c r="G10" s="4">
        <f t="shared" si="1"/>
        <v>-58724.58</v>
      </c>
    </row>
    <row r="11" spans="1:7" ht="18" customHeight="1" x14ac:dyDescent="0.25">
      <c r="A11" s="6" t="s">
        <v>14</v>
      </c>
      <c r="B11" s="2">
        <v>11</v>
      </c>
      <c r="C11" s="3">
        <v>2903108.29</v>
      </c>
      <c r="D11" s="2">
        <v>36</v>
      </c>
      <c r="E11" s="3">
        <v>10986096.709999999</v>
      </c>
      <c r="F11" s="4">
        <f t="shared" si="0"/>
        <v>-25</v>
      </c>
      <c r="G11" s="4">
        <f t="shared" si="1"/>
        <v>-8082988.419999999</v>
      </c>
    </row>
    <row r="12" spans="1:7" ht="18" customHeight="1" x14ac:dyDescent="0.25">
      <c r="A12" s="6" t="s">
        <v>15</v>
      </c>
      <c r="B12" s="2">
        <v>18</v>
      </c>
      <c r="C12" s="3">
        <v>2904615.3200000003</v>
      </c>
      <c r="D12" s="2">
        <v>1362</v>
      </c>
      <c r="E12" s="3">
        <v>192581243.72999999</v>
      </c>
      <c r="F12" s="4">
        <f t="shared" si="0"/>
        <v>-1344</v>
      </c>
      <c r="G12" s="4">
        <f t="shared" si="1"/>
        <v>-189676628.41</v>
      </c>
    </row>
    <row r="13" spans="1:7" ht="18" customHeight="1" x14ac:dyDescent="0.25">
      <c r="A13" s="2" t="s">
        <v>16</v>
      </c>
      <c r="B13" s="2">
        <v>396</v>
      </c>
      <c r="C13" s="3">
        <v>74716977.930000007</v>
      </c>
      <c r="D13" s="2">
        <v>34</v>
      </c>
      <c r="E13" s="3">
        <v>5060021</v>
      </c>
      <c r="F13" s="4">
        <f t="shared" si="0"/>
        <v>362</v>
      </c>
      <c r="G13" s="4">
        <f t="shared" si="1"/>
        <v>69656956.930000007</v>
      </c>
    </row>
    <row r="14" spans="1:7" ht="18" customHeight="1" x14ac:dyDescent="0.25">
      <c r="A14" s="2" t="s">
        <v>17</v>
      </c>
      <c r="B14" s="2">
        <v>0</v>
      </c>
      <c r="C14" s="3">
        <v>0</v>
      </c>
      <c r="D14" s="2">
        <v>15</v>
      </c>
      <c r="E14" s="3">
        <v>1098972</v>
      </c>
      <c r="F14" s="4">
        <f t="shared" si="0"/>
        <v>-15</v>
      </c>
      <c r="G14" s="4">
        <f t="shared" si="1"/>
        <v>-1098972</v>
      </c>
    </row>
    <row r="15" spans="1:7" ht="18" customHeight="1" x14ac:dyDescent="0.25">
      <c r="A15" s="2" t="s">
        <v>37</v>
      </c>
      <c r="B15" s="2">
        <v>1</v>
      </c>
      <c r="C15" s="3">
        <v>128270.09</v>
      </c>
      <c r="D15" s="2">
        <v>8</v>
      </c>
      <c r="E15" s="3">
        <v>1923094.1799999997</v>
      </c>
      <c r="F15" s="4">
        <f t="shared" si="0"/>
        <v>-7</v>
      </c>
      <c r="G15" s="4">
        <f t="shared" si="1"/>
        <v>-1794824.0899999996</v>
      </c>
    </row>
    <row r="16" spans="1:7" ht="18" customHeight="1" x14ac:dyDescent="0.25">
      <c r="A16" s="2" t="s">
        <v>18</v>
      </c>
      <c r="B16" s="2">
        <v>378</v>
      </c>
      <c r="C16" s="3">
        <v>60960974.510000005</v>
      </c>
      <c r="D16" s="2">
        <v>75</v>
      </c>
      <c r="E16" s="3">
        <v>30715631</v>
      </c>
      <c r="F16" s="4">
        <f t="shared" si="0"/>
        <v>303</v>
      </c>
      <c r="G16" s="4">
        <f t="shared" si="1"/>
        <v>30245343.510000005</v>
      </c>
    </row>
    <row r="17" spans="1:7" ht="18" customHeight="1" x14ac:dyDescent="0.25">
      <c r="A17" s="2" t="s">
        <v>19</v>
      </c>
      <c r="B17" s="2">
        <v>0</v>
      </c>
      <c r="C17" s="3">
        <v>0</v>
      </c>
      <c r="D17" s="2">
        <v>8</v>
      </c>
      <c r="E17" s="3">
        <v>592357</v>
      </c>
      <c r="F17" s="4">
        <f t="shared" si="0"/>
        <v>-8</v>
      </c>
      <c r="G17" s="4">
        <f t="shared" si="1"/>
        <v>-592357</v>
      </c>
    </row>
    <row r="18" spans="1:7" ht="18" customHeight="1" x14ac:dyDescent="0.25">
      <c r="A18" s="2" t="s">
        <v>21</v>
      </c>
      <c r="B18" s="2">
        <v>196</v>
      </c>
      <c r="C18" s="3">
        <v>34169190.329999998</v>
      </c>
      <c r="D18" s="2">
        <v>64</v>
      </c>
      <c r="E18" s="3">
        <v>14497222.370000001</v>
      </c>
      <c r="F18" s="4">
        <f t="shared" si="0"/>
        <v>132</v>
      </c>
      <c r="G18" s="4">
        <f t="shared" si="1"/>
        <v>19671967.959999997</v>
      </c>
    </row>
    <row r="19" spans="1:7" ht="18" customHeight="1" x14ac:dyDescent="0.25">
      <c r="A19" s="2" t="s">
        <v>23</v>
      </c>
      <c r="B19" s="2">
        <v>81</v>
      </c>
      <c r="C19" s="3">
        <v>24758185.119999997</v>
      </c>
      <c r="D19" s="2">
        <v>13</v>
      </c>
      <c r="E19" s="3">
        <v>1697065</v>
      </c>
      <c r="F19" s="4">
        <f t="shared" si="0"/>
        <v>68</v>
      </c>
      <c r="G19" s="4">
        <f t="shared" si="1"/>
        <v>23061120.119999997</v>
      </c>
    </row>
    <row r="20" spans="1:7" ht="18" customHeight="1" x14ac:dyDescent="0.25">
      <c r="A20" s="2" t="s">
        <v>24</v>
      </c>
      <c r="B20" s="2">
        <v>0</v>
      </c>
      <c r="C20" s="3">
        <v>0</v>
      </c>
      <c r="D20" s="2">
        <v>59</v>
      </c>
      <c r="E20" s="3">
        <v>5689419.9799999995</v>
      </c>
      <c r="F20" s="4">
        <f t="shared" si="0"/>
        <v>-59</v>
      </c>
      <c r="G20" s="4">
        <f t="shared" si="1"/>
        <v>-5689419.9799999995</v>
      </c>
    </row>
    <row r="21" spans="1:7" ht="18" customHeight="1" x14ac:dyDescent="0.25">
      <c r="A21" s="2" t="s">
        <v>25</v>
      </c>
      <c r="B21" s="2">
        <v>0</v>
      </c>
      <c r="C21" s="3">
        <v>0</v>
      </c>
      <c r="D21" s="2">
        <v>6</v>
      </c>
      <c r="E21" s="3">
        <v>391434.99000000005</v>
      </c>
      <c r="F21" s="4">
        <f t="shared" si="0"/>
        <v>-6</v>
      </c>
      <c r="G21" s="4">
        <f t="shared" si="1"/>
        <v>-391434.99000000005</v>
      </c>
    </row>
    <row r="22" spans="1:7" ht="18" customHeight="1" x14ac:dyDescent="0.25">
      <c r="A22" s="2" t="s">
        <v>26</v>
      </c>
      <c r="B22" s="2">
        <v>809</v>
      </c>
      <c r="C22" s="3">
        <v>130104996.44</v>
      </c>
      <c r="D22" s="2">
        <v>106</v>
      </c>
      <c r="E22" s="3">
        <v>37783264.719999999</v>
      </c>
      <c r="F22" s="4">
        <f t="shared" si="0"/>
        <v>703</v>
      </c>
      <c r="G22" s="4">
        <f t="shared" si="1"/>
        <v>92321731.719999999</v>
      </c>
    </row>
    <row r="23" spans="1:7" ht="18" customHeight="1" x14ac:dyDescent="0.25">
      <c r="A23" s="2" t="s">
        <v>27</v>
      </c>
      <c r="B23" s="2">
        <v>0</v>
      </c>
      <c r="C23" s="3">
        <v>0</v>
      </c>
      <c r="D23" s="2">
        <v>47</v>
      </c>
      <c r="E23" s="3">
        <v>1230389.6700000002</v>
      </c>
      <c r="F23" s="4">
        <f t="shared" si="0"/>
        <v>-47</v>
      </c>
      <c r="G23" s="4">
        <f t="shared" si="1"/>
        <v>-1230389.6700000002</v>
      </c>
    </row>
    <row r="24" spans="1:7" s="7" customFormat="1" ht="18" customHeight="1" x14ac:dyDescent="0.25">
      <c r="A24" s="12" t="s">
        <v>35</v>
      </c>
      <c r="B24" s="12">
        <f t="shared" ref="B24:D24" si="2">SUM(B2:B23)</f>
        <v>2394</v>
      </c>
      <c r="C24" s="13">
        <f t="shared" si="2"/>
        <v>424458183.75999999</v>
      </c>
      <c r="D24" s="12">
        <f t="shared" si="2"/>
        <v>2394</v>
      </c>
      <c r="E24" s="13">
        <f>SUM(E2:E23)</f>
        <v>424458183.76000005</v>
      </c>
      <c r="F24" s="18">
        <f>SUM(F2:F23)</f>
        <v>0</v>
      </c>
      <c r="G24" s="18">
        <f>SUM(G2:G23)</f>
        <v>1.6530975699424744E-8</v>
      </c>
    </row>
    <row r="25" spans="1:7" ht="18" customHeight="1" x14ac:dyDescent="0.25">
      <c r="F25" s="5"/>
      <c r="G25" s="5"/>
    </row>
  </sheetData>
  <sortState xmlns:xlrd2="http://schemas.microsoft.com/office/spreadsheetml/2017/richdata2" ref="A2:G23">
    <sortCondition ref="A2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C483E-6AFA-4A80-BBB0-DE82891B69E0}">
  <dimension ref="A1:L27"/>
  <sheetViews>
    <sheetView workbookViewId="0">
      <selection activeCell="D34" sqref="D34"/>
    </sheetView>
  </sheetViews>
  <sheetFormatPr defaultRowHeight="15" x14ac:dyDescent="0.25"/>
  <cols>
    <col min="1" max="1" width="25.5703125" style="20" customWidth="1"/>
    <col min="2" max="2" width="14.5703125" style="20" customWidth="1"/>
    <col min="3" max="3" width="14.85546875" style="20" customWidth="1"/>
    <col min="4" max="4" width="17" style="20" customWidth="1"/>
    <col min="5" max="5" width="18.140625" style="20" customWidth="1"/>
    <col min="6" max="6" width="16.85546875" style="20" customWidth="1"/>
    <col min="7" max="7" width="18" style="20" customWidth="1"/>
    <col min="8" max="16384" width="9.140625" style="20"/>
  </cols>
  <sheetData>
    <row r="1" spans="1:12" x14ac:dyDescent="0.25">
      <c r="A1" s="36" t="s">
        <v>28</v>
      </c>
      <c r="B1" s="36" t="s">
        <v>29</v>
      </c>
      <c r="C1" s="36" t="s">
        <v>2</v>
      </c>
      <c r="D1" s="36" t="s">
        <v>30</v>
      </c>
      <c r="E1" s="36" t="s">
        <v>4</v>
      </c>
      <c r="F1" s="38" t="s">
        <v>5</v>
      </c>
      <c r="G1" s="38" t="s">
        <v>6</v>
      </c>
    </row>
    <row r="2" spans="1:12" x14ac:dyDescent="0.25">
      <c r="A2" s="31" t="s">
        <v>7</v>
      </c>
      <c r="B2" s="30">
        <v>4</v>
      </c>
      <c r="C2" s="29">
        <v>193663.18</v>
      </c>
      <c r="D2" s="30">
        <v>14</v>
      </c>
      <c r="E2" s="29">
        <v>1402832.57</v>
      </c>
      <c r="F2" s="28">
        <v>-10</v>
      </c>
      <c r="G2" s="28">
        <f t="shared" ref="G2:G11" si="0">SUM(C2-E2)</f>
        <v>-1209169.3900000001</v>
      </c>
      <c r="J2" s="19"/>
      <c r="K2" s="19"/>
      <c r="L2" s="37"/>
    </row>
    <row r="3" spans="1:12" x14ac:dyDescent="0.25">
      <c r="A3" s="31" t="s">
        <v>9</v>
      </c>
      <c r="B3" s="30">
        <v>13</v>
      </c>
      <c r="C3" s="29">
        <v>2062936.69</v>
      </c>
      <c r="D3" s="30">
        <v>184</v>
      </c>
      <c r="E3" s="29">
        <v>31727299.34</v>
      </c>
      <c r="F3" s="28">
        <v>-171</v>
      </c>
      <c r="G3" s="28">
        <f t="shared" si="0"/>
        <v>-29664362.649999999</v>
      </c>
      <c r="J3" s="19"/>
      <c r="K3" s="19"/>
      <c r="L3" s="37"/>
    </row>
    <row r="4" spans="1:12" x14ac:dyDescent="0.25">
      <c r="A4" s="31" t="s">
        <v>11</v>
      </c>
      <c r="B4" s="30">
        <v>0</v>
      </c>
      <c r="C4" s="29">
        <v>0</v>
      </c>
      <c r="D4" s="30">
        <v>11</v>
      </c>
      <c r="E4" s="29">
        <v>789659.34000000008</v>
      </c>
      <c r="F4" s="28">
        <f t="shared" ref="F4:F11" si="1">SUM(B4-D4)</f>
        <v>-11</v>
      </c>
      <c r="G4" s="28">
        <f t="shared" si="0"/>
        <v>-789659.34000000008</v>
      </c>
      <c r="J4" s="19"/>
      <c r="K4" s="19"/>
      <c r="L4" s="37"/>
    </row>
    <row r="5" spans="1:12" x14ac:dyDescent="0.25">
      <c r="A5" s="31" t="s">
        <v>13</v>
      </c>
      <c r="B5" s="30">
        <v>0</v>
      </c>
      <c r="C5" s="29">
        <v>0</v>
      </c>
      <c r="D5" s="30">
        <v>2</v>
      </c>
      <c r="E5" s="29">
        <v>58724.58</v>
      </c>
      <c r="F5" s="28">
        <f t="shared" si="1"/>
        <v>-2</v>
      </c>
      <c r="G5" s="28">
        <f t="shared" si="0"/>
        <v>-58724.58</v>
      </c>
      <c r="J5" s="19"/>
      <c r="K5" s="19"/>
      <c r="L5" s="37"/>
    </row>
    <row r="6" spans="1:12" x14ac:dyDescent="0.25">
      <c r="A6" s="31" t="s">
        <v>15</v>
      </c>
      <c r="B6" s="30">
        <v>18</v>
      </c>
      <c r="C6" s="29">
        <v>2904615.3200000003</v>
      </c>
      <c r="D6" s="30">
        <v>1362</v>
      </c>
      <c r="E6" s="29">
        <v>192581243.72999999</v>
      </c>
      <c r="F6" s="28">
        <f t="shared" si="1"/>
        <v>-1344</v>
      </c>
      <c r="G6" s="28">
        <f t="shared" si="0"/>
        <v>-189676628.41</v>
      </c>
      <c r="J6" s="19"/>
      <c r="K6" s="19"/>
      <c r="L6" s="37"/>
    </row>
    <row r="7" spans="1:12" x14ac:dyDescent="0.25">
      <c r="A7" s="31" t="s">
        <v>17</v>
      </c>
      <c r="B7" s="30">
        <v>0</v>
      </c>
      <c r="C7" s="29">
        <v>0</v>
      </c>
      <c r="D7" s="30">
        <v>15</v>
      </c>
      <c r="E7" s="29">
        <v>1098972</v>
      </c>
      <c r="F7" s="28">
        <f t="shared" si="1"/>
        <v>-15</v>
      </c>
      <c r="G7" s="28">
        <f t="shared" si="0"/>
        <v>-1098972</v>
      </c>
      <c r="J7" s="19"/>
      <c r="K7" s="19"/>
      <c r="L7" s="37"/>
    </row>
    <row r="8" spans="1:12" x14ac:dyDescent="0.25">
      <c r="A8" s="31" t="s">
        <v>19</v>
      </c>
      <c r="B8" s="30">
        <v>0</v>
      </c>
      <c r="C8" s="29">
        <v>0</v>
      </c>
      <c r="D8" s="30">
        <v>8</v>
      </c>
      <c r="E8" s="29">
        <v>592357</v>
      </c>
      <c r="F8" s="28">
        <f t="shared" si="1"/>
        <v>-8</v>
      </c>
      <c r="G8" s="28">
        <f t="shared" si="0"/>
        <v>-592357</v>
      </c>
      <c r="J8" s="19"/>
      <c r="K8" s="19"/>
      <c r="L8" s="37"/>
    </row>
    <row r="9" spans="1:12" x14ac:dyDescent="0.25">
      <c r="A9" s="31" t="s">
        <v>23</v>
      </c>
      <c r="B9" s="30">
        <v>81</v>
      </c>
      <c r="C9" s="29">
        <v>24758185.119999997</v>
      </c>
      <c r="D9" s="30">
        <v>13</v>
      </c>
      <c r="E9" s="29">
        <v>1697065</v>
      </c>
      <c r="F9" s="28">
        <f t="shared" si="1"/>
        <v>68</v>
      </c>
      <c r="G9" s="28">
        <f t="shared" si="0"/>
        <v>23061120.119999997</v>
      </c>
      <c r="J9" s="19"/>
      <c r="K9" s="19"/>
      <c r="L9" s="37"/>
    </row>
    <row r="10" spans="1:12" x14ac:dyDescent="0.25">
      <c r="A10" s="31" t="s">
        <v>25</v>
      </c>
      <c r="B10" s="30">
        <v>0</v>
      </c>
      <c r="C10" s="29">
        <v>0</v>
      </c>
      <c r="D10" s="30">
        <v>6</v>
      </c>
      <c r="E10" s="29">
        <v>391434.99000000005</v>
      </c>
      <c r="F10" s="28">
        <f t="shared" si="1"/>
        <v>-6</v>
      </c>
      <c r="G10" s="28">
        <f t="shared" si="0"/>
        <v>-391434.99000000005</v>
      </c>
      <c r="J10" s="19"/>
      <c r="K10" s="19"/>
      <c r="L10" s="37"/>
    </row>
    <row r="11" spans="1:12" x14ac:dyDescent="0.25">
      <c r="A11" s="31" t="s">
        <v>27</v>
      </c>
      <c r="B11" s="30">
        <v>0</v>
      </c>
      <c r="C11" s="29">
        <v>0</v>
      </c>
      <c r="D11" s="30">
        <v>47</v>
      </c>
      <c r="E11" s="29">
        <v>1230389.6700000002</v>
      </c>
      <c r="F11" s="28">
        <f t="shared" si="1"/>
        <v>-47</v>
      </c>
      <c r="G11" s="28">
        <f t="shared" si="0"/>
        <v>-1230389.6700000002</v>
      </c>
      <c r="J11" s="19"/>
      <c r="K11" s="19"/>
      <c r="L11" s="37"/>
    </row>
    <row r="12" spans="1:12" x14ac:dyDescent="0.25">
      <c r="A12" s="36" t="s">
        <v>38</v>
      </c>
      <c r="B12" s="36">
        <f>SUM(B2:B11)</f>
        <v>116</v>
      </c>
      <c r="C12" s="35">
        <f>SUM(C2:C11)</f>
        <v>29919400.309999999</v>
      </c>
      <c r="D12" s="36">
        <f>SUM(D2:D11)</f>
        <v>1662</v>
      </c>
      <c r="E12" s="35">
        <f>SUM(E2:E11)</f>
        <v>231569978.22</v>
      </c>
      <c r="F12" s="34"/>
      <c r="G12" s="34"/>
    </row>
    <row r="13" spans="1:12" x14ac:dyDescent="0.25">
      <c r="A13" s="33" t="s">
        <v>31</v>
      </c>
      <c r="B13" s="27" t="s">
        <v>29</v>
      </c>
      <c r="C13" s="27" t="s">
        <v>2</v>
      </c>
      <c r="D13" s="27" t="s">
        <v>30</v>
      </c>
      <c r="E13" s="27" t="s">
        <v>4</v>
      </c>
      <c r="F13" s="32" t="s">
        <v>5</v>
      </c>
      <c r="G13" s="32" t="s">
        <v>6</v>
      </c>
    </row>
    <row r="14" spans="1:12" x14ac:dyDescent="0.25">
      <c r="A14" s="31" t="s">
        <v>8</v>
      </c>
      <c r="B14" s="2">
        <v>40</v>
      </c>
      <c r="C14" s="3">
        <v>9960656.5999999996</v>
      </c>
      <c r="D14" s="2">
        <v>109</v>
      </c>
      <c r="E14" s="3">
        <v>25558788.879999999</v>
      </c>
      <c r="F14" s="28">
        <f t="shared" ref="F14:F25" si="2">SUM(B14-D14)</f>
        <v>-69</v>
      </c>
      <c r="G14" s="28">
        <f t="shared" ref="G14:G25" si="3">SUM(C14-E14)</f>
        <v>-15598132.279999999</v>
      </c>
    </row>
    <row r="15" spans="1:12" x14ac:dyDescent="0.25">
      <c r="A15" s="31" t="s">
        <v>10</v>
      </c>
      <c r="B15" s="30">
        <v>0</v>
      </c>
      <c r="C15" s="29">
        <v>0</v>
      </c>
      <c r="D15" s="30">
        <v>6</v>
      </c>
      <c r="E15" s="29">
        <v>1978868.72</v>
      </c>
      <c r="F15" s="28">
        <f t="shared" si="2"/>
        <v>-6</v>
      </c>
      <c r="G15" s="28">
        <f t="shared" si="3"/>
        <v>-1978868.72</v>
      </c>
    </row>
    <row r="16" spans="1:12" x14ac:dyDescent="0.25">
      <c r="A16" s="31" t="s">
        <v>33</v>
      </c>
      <c r="B16" s="30">
        <v>200</v>
      </c>
      <c r="C16" s="29">
        <v>30842944.079999998</v>
      </c>
      <c r="D16" s="30">
        <v>74</v>
      </c>
      <c r="E16" s="29">
        <v>25638742.619999997</v>
      </c>
      <c r="F16" s="28">
        <f t="shared" si="2"/>
        <v>126</v>
      </c>
      <c r="G16" s="28">
        <f t="shared" si="3"/>
        <v>5204201.4600000009</v>
      </c>
    </row>
    <row r="17" spans="1:7" x14ac:dyDescent="0.25">
      <c r="A17" s="31" t="s">
        <v>34</v>
      </c>
      <c r="B17" s="30">
        <v>115</v>
      </c>
      <c r="C17" s="29">
        <v>27113392.84</v>
      </c>
      <c r="D17" s="30">
        <v>32</v>
      </c>
      <c r="E17" s="29">
        <v>8708651.5800000001</v>
      </c>
      <c r="F17" s="28">
        <f t="shared" si="2"/>
        <v>83</v>
      </c>
      <c r="G17" s="28">
        <f t="shared" si="3"/>
        <v>18404741.259999998</v>
      </c>
    </row>
    <row r="18" spans="1:7" x14ac:dyDescent="0.25">
      <c r="A18" s="31" t="s">
        <v>12</v>
      </c>
      <c r="B18" s="30">
        <v>132</v>
      </c>
      <c r="C18" s="29">
        <v>23638272.34</v>
      </c>
      <c r="D18" s="30">
        <v>129</v>
      </c>
      <c r="E18" s="29">
        <v>24348403.779999997</v>
      </c>
      <c r="F18" s="28">
        <f t="shared" si="2"/>
        <v>3</v>
      </c>
      <c r="G18" s="28">
        <f t="shared" si="3"/>
        <v>-710131.43999999762</v>
      </c>
    </row>
    <row r="19" spans="1:7" x14ac:dyDescent="0.25">
      <c r="A19" s="31" t="s">
        <v>14</v>
      </c>
      <c r="B19" s="30">
        <v>11</v>
      </c>
      <c r="C19" s="29">
        <v>2903108.29</v>
      </c>
      <c r="D19" s="30">
        <v>36</v>
      </c>
      <c r="E19" s="29">
        <v>10986096.709999999</v>
      </c>
      <c r="F19" s="28">
        <f t="shared" si="2"/>
        <v>-25</v>
      </c>
      <c r="G19" s="28">
        <f t="shared" si="3"/>
        <v>-8082988.419999999</v>
      </c>
    </row>
    <row r="20" spans="1:7" x14ac:dyDescent="0.25">
      <c r="A20" s="31" t="s">
        <v>16</v>
      </c>
      <c r="B20" s="30">
        <v>396</v>
      </c>
      <c r="C20" s="29">
        <v>74716977.930000007</v>
      </c>
      <c r="D20" s="30">
        <v>34</v>
      </c>
      <c r="E20" s="29">
        <v>5060021</v>
      </c>
      <c r="F20" s="28">
        <f t="shared" si="2"/>
        <v>362</v>
      </c>
      <c r="G20" s="28">
        <f t="shared" si="3"/>
        <v>69656956.930000007</v>
      </c>
    </row>
    <row r="21" spans="1:7" x14ac:dyDescent="0.25">
      <c r="A21" s="31" t="s">
        <v>37</v>
      </c>
      <c r="B21" s="30">
        <v>1</v>
      </c>
      <c r="C21" s="29">
        <v>128270.09</v>
      </c>
      <c r="D21" s="30">
        <v>8</v>
      </c>
      <c r="E21" s="29">
        <v>1923094.1799999997</v>
      </c>
      <c r="F21" s="28">
        <f t="shared" si="2"/>
        <v>-7</v>
      </c>
      <c r="G21" s="28">
        <f t="shared" si="3"/>
        <v>-1794824.0899999996</v>
      </c>
    </row>
    <row r="22" spans="1:7" x14ac:dyDescent="0.25">
      <c r="A22" s="31" t="s">
        <v>18</v>
      </c>
      <c r="B22" s="30">
        <v>378</v>
      </c>
      <c r="C22" s="29">
        <v>60960974.510000005</v>
      </c>
      <c r="D22" s="30">
        <v>75</v>
      </c>
      <c r="E22" s="29">
        <v>30715631</v>
      </c>
      <c r="F22" s="28">
        <f t="shared" si="2"/>
        <v>303</v>
      </c>
      <c r="G22" s="28">
        <f t="shared" si="3"/>
        <v>30245343.510000005</v>
      </c>
    </row>
    <row r="23" spans="1:7" x14ac:dyDescent="0.25">
      <c r="A23" s="31" t="s">
        <v>21</v>
      </c>
      <c r="B23" s="30">
        <v>196</v>
      </c>
      <c r="C23" s="29">
        <v>34169190.329999998</v>
      </c>
      <c r="D23" s="30">
        <v>64</v>
      </c>
      <c r="E23" s="29">
        <v>14497222.370000001</v>
      </c>
      <c r="F23" s="28">
        <f t="shared" si="2"/>
        <v>132</v>
      </c>
      <c r="G23" s="28">
        <f t="shared" si="3"/>
        <v>19671967.959999997</v>
      </c>
    </row>
    <row r="24" spans="1:7" x14ac:dyDescent="0.25">
      <c r="A24" s="31" t="s">
        <v>24</v>
      </c>
      <c r="B24" s="30">
        <v>0</v>
      </c>
      <c r="C24" s="29">
        <v>0</v>
      </c>
      <c r="D24" s="30">
        <v>59</v>
      </c>
      <c r="E24" s="29">
        <v>5689419.9799999995</v>
      </c>
      <c r="F24" s="28">
        <f t="shared" si="2"/>
        <v>-59</v>
      </c>
      <c r="G24" s="28">
        <f t="shared" si="3"/>
        <v>-5689419.9799999995</v>
      </c>
    </row>
    <row r="25" spans="1:7" x14ac:dyDescent="0.25">
      <c r="A25" s="31" t="s">
        <v>26</v>
      </c>
      <c r="B25" s="30">
        <v>809</v>
      </c>
      <c r="C25" s="29">
        <v>130104996.44</v>
      </c>
      <c r="D25" s="30">
        <v>106</v>
      </c>
      <c r="E25" s="29">
        <v>37783264.719999999</v>
      </c>
      <c r="F25" s="28">
        <f t="shared" si="2"/>
        <v>703</v>
      </c>
      <c r="G25" s="28">
        <f t="shared" si="3"/>
        <v>92321731.719999999</v>
      </c>
    </row>
    <row r="26" spans="1:7" x14ac:dyDescent="0.25">
      <c r="A26" s="27" t="s">
        <v>36</v>
      </c>
      <c r="B26" s="26">
        <f>SUM(B14:B25)</f>
        <v>2278</v>
      </c>
      <c r="C26" s="25">
        <f>SUM(C14:C25)</f>
        <v>394538783.44999999</v>
      </c>
      <c r="D26" s="26">
        <f>SUM(D14:D25)</f>
        <v>732</v>
      </c>
      <c r="E26" s="25">
        <f>SUM(E14:E25)</f>
        <v>192888205.53999999</v>
      </c>
      <c r="F26" s="24"/>
      <c r="G26" s="24"/>
    </row>
    <row r="27" spans="1:7" x14ac:dyDescent="0.25">
      <c r="A27" s="23" t="s">
        <v>35</v>
      </c>
      <c r="B27" s="23">
        <f>B26+B12</f>
        <v>2394</v>
      </c>
      <c r="C27" s="22">
        <f>C26+C12</f>
        <v>424458183.75999999</v>
      </c>
      <c r="D27" s="23">
        <f>D26+D12</f>
        <v>2394</v>
      </c>
      <c r="E27" s="22">
        <f>E26+E12</f>
        <v>424458183.75999999</v>
      </c>
      <c r="F27" s="21"/>
      <c r="G27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1FE2-4181-4BEA-A843-8867FF4A8F9B}">
  <dimension ref="A1:G25"/>
  <sheetViews>
    <sheetView workbookViewId="0">
      <selection activeCell="D26" sqref="D26"/>
    </sheetView>
  </sheetViews>
  <sheetFormatPr defaultRowHeight="15" x14ac:dyDescent="0.25"/>
  <cols>
    <col min="1" max="1" width="22.85546875" customWidth="1"/>
    <col min="2" max="2" width="24.42578125" customWidth="1"/>
    <col min="3" max="3" width="21.85546875" customWidth="1"/>
    <col min="4" max="4" width="26.7109375" customWidth="1"/>
    <col min="5" max="5" width="25.5703125" customWidth="1"/>
    <col min="6" max="6" width="13.28515625" customWidth="1"/>
    <col min="7" max="7" width="17.28515625" customWidth="1"/>
  </cols>
  <sheetData>
    <row r="1" spans="1:7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1" t="s">
        <v>5</v>
      </c>
      <c r="G1" s="11" t="s">
        <v>6</v>
      </c>
    </row>
    <row r="2" spans="1:7" x14ac:dyDescent="0.25">
      <c r="A2" s="2" t="s">
        <v>7</v>
      </c>
      <c r="B2" s="6">
        <v>2</v>
      </c>
      <c r="C2" s="8">
        <v>79649.86</v>
      </c>
      <c r="D2" s="6">
        <v>6</v>
      </c>
      <c r="E2" s="8">
        <v>694384.13</v>
      </c>
      <c r="F2" s="4">
        <f t="shared" ref="F2:F20" si="0">SUM(B2-D2)</f>
        <v>-4</v>
      </c>
      <c r="G2" s="4">
        <f t="shared" ref="G2:G20" si="1">SUM(C2-E2)</f>
        <v>-614734.27</v>
      </c>
    </row>
    <row r="3" spans="1:7" x14ac:dyDescent="0.25">
      <c r="A3" s="2" t="s">
        <v>8</v>
      </c>
      <c r="B3" s="6">
        <v>12</v>
      </c>
      <c r="C3" s="8">
        <v>3524396.82</v>
      </c>
      <c r="D3" s="6">
        <v>54</v>
      </c>
      <c r="E3" s="8">
        <v>12998074.300000001</v>
      </c>
      <c r="F3" s="4">
        <f t="shared" si="0"/>
        <v>-42</v>
      </c>
      <c r="G3" s="4">
        <f t="shared" si="1"/>
        <v>-9473677.4800000004</v>
      </c>
    </row>
    <row r="4" spans="1:7" x14ac:dyDescent="0.25">
      <c r="A4" s="2" t="s">
        <v>9</v>
      </c>
      <c r="B4" s="6">
        <v>5</v>
      </c>
      <c r="C4" s="8">
        <v>928662.33</v>
      </c>
      <c r="D4" s="6">
        <v>106</v>
      </c>
      <c r="E4" s="8">
        <v>18315668.02</v>
      </c>
      <c r="F4" s="4">
        <f t="shared" si="0"/>
        <v>-101</v>
      </c>
      <c r="G4" s="4">
        <f t="shared" si="1"/>
        <v>-17387005.690000001</v>
      </c>
    </row>
    <row r="5" spans="1:7" x14ac:dyDescent="0.25">
      <c r="A5" s="2" t="s">
        <v>10</v>
      </c>
      <c r="B5" s="6">
        <v>0</v>
      </c>
      <c r="C5" s="8">
        <v>0</v>
      </c>
      <c r="D5" s="6">
        <v>2</v>
      </c>
      <c r="E5" s="8">
        <v>329374.19</v>
      </c>
      <c r="F5" s="4">
        <f t="shared" si="0"/>
        <v>-2</v>
      </c>
      <c r="G5" s="4">
        <f t="shared" si="1"/>
        <v>-329374.19</v>
      </c>
    </row>
    <row r="6" spans="1:7" x14ac:dyDescent="0.25">
      <c r="A6" s="2" t="s">
        <v>11</v>
      </c>
      <c r="B6" s="6">
        <v>0</v>
      </c>
      <c r="C6" s="8">
        <v>0</v>
      </c>
      <c r="D6" s="6">
        <v>4</v>
      </c>
      <c r="E6" s="8">
        <v>305232.65999999997</v>
      </c>
      <c r="F6" s="4">
        <f t="shared" si="0"/>
        <v>-4</v>
      </c>
      <c r="G6" s="4">
        <f t="shared" si="1"/>
        <v>-305232.65999999997</v>
      </c>
    </row>
    <row r="7" spans="1:7" x14ac:dyDescent="0.25">
      <c r="A7" s="2" t="s">
        <v>33</v>
      </c>
      <c r="B7" s="6">
        <v>83</v>
      </c>
      <c r="C7" s="8">
        <v>16592333.33</v>
      </c>
      <c r="D7" s="6">
        <v>46</v>
      </c>
      <c r="E7" s="8">
        <v>16795617.899999999</v>
      </c>
      <c r="F7" s="4">
        <f t="shared" si="0"/>
        <v>37</v>
      </c>
      <c r="G7" s="4">
        <f t="shared" si="1"/>
        <v>-203284.56999999844</v>
      </c>
    </row>
    <row r="8" spans="1:7" x14ac:dyDescent="0.25">
      <c r="A8" s="2" t="s">
        <v>34</v>
      </c>
      <c r="B8" s="6">
        <v>56</v>
      </c>
      <c r="C8" s="8">
        <v>13245523.130000001</v>
      </c>
      <c r="D8" s="6">
        <v>20</v>
      </c>
      <c r="E8" s="8">
        <v>5367671.21</v>
      </c>
      <c r="F8" s="4">
        <f t="shared" si="0"/>
        <v>36</v>
      </c>
      <c r="G8" s="4">
        <f t="shared" si="1"/>
        <v>7877851.9200000009</v>
      </c>
    </row>
    <row r="9" spans="1:7" x14ac:dyDescent="0.25">
      <c r="A9" s="6" t="s">
        <v>12</v>
      </c>
      <c r="B9" s="6">
        <v>56</v>
      </c>
      <c r="C9" s="8">
        <v>10430117.35</v>
      </c>
      <c r="D9" s="6">
        <v>69</v>
      </c>
      <c r="E9" s="8">
        <v>12256008.73</v>
      </c>
      <c r="F9" s="4">
        <f t="shared" si="0"/>
        <v>-13</v>
      </c>
      <c r="G9" s="4">
        <f t="shared" si="1"/>
        <v>-1825891.3800000008</v>
      </c>
    </row>
    <row r="10" spans="1:7" x14ac:dyDescent="0.25">
      <c r="A10" s="6" t="s">
        <v>13</v>
      </c>
      <c r="B10" s="6">
        <v>0</v>
      </c>
      <c r="C10" s="8">
        <v>0</v>
      </c>
      <c r="D10" s="6">
        <v>2</v>
      </c>
      <c r="E10" s="8">
        <v>58724.58</v>
      </c>
      <c r="F10" s="4">
        <f t="shared" si="0"/>
        <v>-2</v>
      </c>
      <c r="G10" s="4">
        <f t="shared" si="1"/>
        <v>-58724.58</v>
      </c>
    </row>
    <row r="11" spans="1:7" x14ac:dyDescent="0.25">
      <c r="A11" s="6" t="s">
        <v>14</v>
      </c>
      <c r="B11" s="6">
        <v>5</v>
      </c>
      <c r="C11" s="8">
        <v>1076597.94</v>
      </c>
      <c r="D11" s="6">
        <v>17</v>
      </c>
      <c r="E11" s="8">
        <v>5285538.05</v>
      </c>
      <c r="F11" s="4">
        <f t="shared" si="0"/>
        <v>-12</v>
      </c>
      <c r="G11" s="4">
        <f t="shared" si="1"/>
        <v>-4208940.1099999994</v>
      </c>
    </row>
    <row r="12" spans="1:7" x14ac:dyDescent="0.25">
      <c r="A12" s="2" t="s">
        <v>15</v>
      </c>
      <c r="B12" s="6">
        <v>10</v>
      </c>
      <c r="C12" s="8">
        <v>1677296.58</v>
      </c>
      <c r="D12" s="6">
        <v>660</v>
      </c>
      <c r="E12" s="8">
        <v>95258392.849999994</v>
      </c>
      <c r="F12" s="4">
        <f t="shared" si="0"/>
        <v>-650</v>
      </c>
      <c r="G12" s="4">
        <f t="shared" si="1"/>
        <v>-93581096.269999996</v>
      </c>
    </row>
    <row r="13" spans="1:7" x14ac:dyDescent="0.25">
      <c r="A13" s="2" t="s">
        <v>16</v>
      </c>
      <c r="B13" s="6">
        <v>230</v>
      </c>
      <c r="C13" s="8">
        <v>45270283.359999999</v>
      </c>
      <c r="D13" s="6">
        <v>16</v>
      </c>
      <c r="E13" s="8">
        <v>2589937</v>
      </c>
      <c r="F13" s="4">
        <f t="shared" si="0"/>
        <v>214</v>
      </c>
      <c r="G13" s="4">
        <f t="shared" si="1"/>
        <v>42680346.359999999</v>
      </c>
    </row>
    <row r="14" spans="1:7" x14ac:dyDescent="0.25">
      <c r="A14" s="2" t="s">
        <v>17</v>
      </c>
      <c r="B14" s="6">
        <v>0</v>
      </c>
      <c r="C14" s="8">
        <v>0</v>
      </c>
      <c r="D14" s="6">
        <v>9</v>
      </c>
      <c r="E14" s="8">
        <v>695866</v>
      </c>
      <c r="F14" s="4">
        <f t="shared" si="0"/>
        <v>-9</v>
      </c>
      <c r="G14" s="4">
        <f t="shared" si="1"/>
        <v>-695866</v>
      </c>
    </row>
    <row r="15" spans="1:7" x14ac:dyDescent="0.25">
      <c r="A15" s="6" t="s">
        <v>37</v>
      </c>
      <c r="B15" s="6">
        <v>0</v>
      </c>
      <c r="C15" s="8">
        <v>0</v>
      </c>
      <c r="D15" s="6">
        <v>2</v>
      </c>
      <c r="E15" s="8">
        <v>532721.59</v>
      </c>
      <c r="F15" s="4">
        <f t="shared" si="0"/>
        <v>-2</v>
      </c>
      <c r="G15" s="4">
        <f t="shared" si="1"/>
        <v>-532721.59</v>
      </c>
    </row>
    <row r="16" spans="1:7" x14ac:dyDescent="0.25">
      <c r="A16" s="2" t="s">
        <v>18</v>
      </c>
      <c r="B16" s="6">
        <v>186</v>
      </c>
      <c r="C16" s="8">
        <v>28886822.100000001</v>
      </c>
      <c r="D16" s="6">
        <v>35</v>
      </c>
      <c r="E16" s="8">
        <v>16178412</v>
      </c>
      <c r="F16" s="4">
        <f t="shared" si="0"/>
        <v>151</v>
      </c>
      <c r="G16" s="4">
        <f t="shared" si="1"/>
        <v>12708410.100000001</v>
      </c>
    </row>
    <row r="17" spans="1:7" x14ac:dyDescent="0.25">
      <c r="A17" s="2" t="s">
        <v>19</v>
      </c>
      <c r="B17" s="6">
        <v>0</v>
      </c>
      <c r="C17" s="8">
        <v>0</v>
      </c>
      <c r="D17" s="6">
        <v>4</v>
      </c>
      <c r="E17" s="8">
        <v>385713</v>
      </c>
      <c r="F17" s="4">
        <f t="shared" si="0"/>
        <v>-4</v>
      </c>
      <c r="G17" s="4">
        <f t="shared" si="1"/>
        <v>-385713</v>
      </c>
    </row>
    <row r="18" spans="1:7" x14ac:dyDescent="0.25">
      <c r="A18" s="2" t="s">
        <v>21</v>
      </c>
      <c r="B18" s="6">
        <v>96</v>
      </c>
      <c r="C18" s="8">
        <v>18260982.93</v>
      </c>
      <c r="D18" s="6">
        <v>39</v>
      </c>
      <c r="E18" s="8">
        <v>9530032.5700000003</v>
      </c>
      <c r="F18" s="4">
        <f t="shared" si="0"/>
        <v>57</v>
      </c>
      <c r="G18" s="4">
        <f t="shared" si="1"/>
        <v>8730950.3599999994</v>
      </c>
    </row>
    <row r="19" spans="1:7" x14ac:dyDescent="0.25">
      <c r="A19" s="2" t="s">
        <v>23</v>
      </c>
      <c r="B19" s="6">
        <v>49</v>
      </c>
      <c r="C19" s="8">
        <v>14558145.35</v>
      </c>
      <c r="D19" s="6">
        <v>4</v>
      </c>
      <c r="E19" s="8">
        <v>406518</v>
      </c>
      <c r="F19" s="4">
        <f t="shared" si="0"/>
        <v>45</v>
      </c>
      <c r="G19" s="4">
        <f t="shared" si="1"/>
        <v>14151627.35</v>
      </c>
    </row>
    <row r="20" spans="1:7" x14ac:dyDescent="0.25">
      <c r="A20" s="2" t="s">
        <v>24</v>
      </c>
      <c r="B20" s="6">
        <v>0</v>
      </c>
      <c r="C20" s="8">
        <v>0</v>
      </c>
      <c r="D20" s="6">
        <v>31</v>
      </c>
      <c r="E20" s="8">
        <v>3418548.17</v>
      </c>
      <c r="F20" s="4">
        <f t="shared" si="0"/>
        <v>-31</v>
      </c>
      <c r="G20" s="4">
        <f t="shared" si="1"/>
        <v>-3418548.17</v>
      </c>
    </row>
    <row r="21" spans="1:7" x14ac:dyDescent="0.25">
      <c r="A21" s="2" t="s">
        <v>25</v>
      </c>
      <c r="B21" s="6">
        <v>0</v>
      </c>
      <c r="C21" s="8">
        <v>0</v>
      </c>
      <c r="D21" s="6">
        <v>4</v>
      </c>
      <c r="E21" s="8">
        <v>352316.28</v>
      </c>
      <c r="F21" s="4">
        <f t="shared" ref="F21" si="2">SUM(B21-D21)</f>
        <v>-4</v>
      </c>
      <c r="G21" s="4">
        <f t="shared" ref="G21" si="3">SUM(C21-E21)</f>
        <v>-352316.28</v>
      </c>
    </row>
    <row r="22" spans="1:7" x14ac:dyDescent="0.25">
      <c r="A22" s="2" t="s">
        <v>26</v>
      </c>
      <c r="B22" s="6">
        <v>416</v>
      </c>
      <c r="C22" s="8">
        <v>70096570.569999993</v>
      </c>
      <c r="D22" s="6">
        <v>61</v>
      </c>
      <c r="E22" s="8">
        <v>22446667.670000002</v>
      </c>
      <c r="F22" s="4">
        <f t="shared" ref="F22" si="4">SUM(B22-D22)</f>
        <v>355</v>
      </c>
      <c r="G22" s="4">
        <f t="shared" ref="G22" si="5">SUM(C22-E22)</f>
        <v>47649902.899999991</v>
      </c>
    </row>
    <row r="23" spans="1:7" x14ac:dyDescent="0.25">
      <c r="A23" s="2" t="s">
        <v>27</v>
      </c>
      <c r="B23" s="6">
        <v>0</v>
      </c>
      <c r="C23" s="8">
        <v>0</v>
      </c>
      <c r="D23" s="6">
        <v>15</v>
      </c>
      <c r="E23" s="8">
        <v>425962.75</v>
      </c>
      <c r="F23" s="4">
        <f t="shared" ref="F23" si="6">SUM(B23-D23)</f>
        <v>-15</v>
      </c>
      <c r="G23" s="4">
        <f t="shared" ref="G23" si="7">SUM(C23-E23)</f>
        <v>-425962.75</v>
      </c>
    </row>
    <row r="24" spans="1:7" x14ac:dyDescent="0.25">
      <c r="A24" s="12" t="s">
        <v>32</v>
      </c>
      <c r="B24" s="14">
        <f>SUM(B2:B23)</f>
        <v>1206</v>
      </c>
      <c r="C24" s="18">
        <f>SUM(C2:C23)</f>
        <v>224627381.64999998</v>
      </c>
      <c r="D24" s="14">
        <f>SUM(D2:D23)</f>
        <v>1206</v>
      </c>
      <c r="E24" s="18">
        <f>SUM(E2:E23)</f>
        <v>224627381.64999998</v>
      </c>
      <c r="F24" s="18">
        <f>SUM(F2:F23)</f>
        <v>0</v>
      </c>
      <c r="G24" s="18">
        <f>SUM(G2:G23)</f>
        <v>-1.4901161193847656E-8</v>
      </c>
    </row>
    <row r="25" spans="1:7" x14ac:dyDescent="0.25">
      <c r="F25" s="5"/>
      <c r="G25" s="5"/>
    </row>
  </sheetData>
  <sortState xmlns:xlrd2="http://schemas.microsoft.com/office/spreadsheetml/2017/richdata2" ref="A2:G20">
    <sortCondition ref="A2:A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DCEA-F881-4288-9234-91315B13CE4C}">
  <dimension ref="A1:G24"/>
  <sheetViews>
    <sheetView workbookViewId="0">
      <selection activeCell="F30" sqref="F30"/>
    </sheetView>
  </sheetViews>
  <sheetFormatPr defaultRowHeight="15" x14ac:dyDescent="0.25"/>
  <cols>
    <col min="1" max="1" width="21.42578125" customWidth="1"/>
    <col min="2" max="2" width="24.85546875" customWidth="1"/>
    <col min="3" max="3" width="21" customWidth="1"/>
    <col min="4" max="4" width="23.42578125" customWidth="1"/>
    <col min="5" max="5" width="20.5703125" customWidth="1"/>
    <col min="6" max="6" width="14" customWidth="1"/>
    <col min="7" max="7" width="11.5703125" customWidth="1"/>
  </cols>
  <sheetData>
    <row r="1" spans="1:7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1" t="s">
        <v>5</v>
      </c>
      <c r="G1" s="11" t="s">
        <v>6</v>
      </c>
    </row>
    <row r="2" spans="1:7" x14ac:dyDescent="0.25">
      <c r="A2" s="2" t="s">
        <v>7</v>
      </c>
      <c r="B2" s="6">
        <v>2</v>
      </c>
      <c r="C2" s="8">
        <v>114013.32</v>
      </c>
      <c r="D2" s="6">
        <v>6</v>
      </c>
      <c r="E2" s="8">
        <v>417870.91</v>
      </c>
      <c r="F2" s="4">
        <f t="shared" ref="F2:F18" si="0">SUM(B2-D2)</f>
        <v>-4</v>
      </c>
      <c r="G2" s="4">
        <f t="shared" ref="G2:G18" si="1">SUM(C2-E2)</f>
        <v>-303857.58999999997</v>
      </c>
    </row>
    <row r="3" spans="1:7" x14ac:dyDescent="0.25">
      <c r="A3" s="2" t="s">
        <v>8</v>
      </c>
      <c r="B3" s="6">
        <v>16</v>
      </c>
      <c r="C3" s="8">
        <v>2455793.09</v>
      </c>
      <c r="D3" s="6">
        <v>31</v>
      </c>
      <c r="E3" s="8">
        <v>5226109.13</v>
      </c>
      <c r="F3" s="4">
        <f t="shared" si="0"/>
        <v>-15</v>
      </c>
      <c r="G3" s="4">
        <f t="shared" si="1"/>
        <v>-2770316.04</v>
      </c>
    </row>
    <row r="4" spans="1:7" x14ac:dyDescent="0.25">
      <c r="A4" s="2" t="s">
        <v>9</v>
      </c>
      <c r="B4" s="6">
        <v>3</v>
      </c>
      <c r="C4" s="8">
        <v>448269.33</v>
      </c>
      <c r="D4" s="6">
        <v>61</v>
      </c>
      <c r="E4" s="8">
        <v>10018056</v>
      </c>
      <c r="F4" s="4">
        <f t="shared" si="0"/>
        <v>-58</v>
      </c>
      <c r="G4" s="4">
        <f t="shared" si="1"/>
        <v>-9569786.6699999999</v>
      </c>
    </row>
    <row r="5" spans="1:7" x14ac:dyDescent="0.25">
      <c r="A5" s="2" t="s">
        <v>11</v>
      </c>
      <c r="B5" s="6">
        <v>0</v>
      </c>
      <c r="C5" s="8">
        <v>0</v>
      </c>
      <c r="D5" s="6">
        <v>5</v>
      </c>
      <c r="E5" s="8">
        <v>343427.39</v>
      </c>
      <c r="F5" s="4">
        <f t="shared" si="0"/>
        <v>-5</v>
      </c>
      <c r="G5" s="4">
        <f t="shared" si="1"/>
        <v>-343427.39</v>
      </c>
    </row>
    <row r="6" spans="1:7" x14ac:dyDescent="0.25">
      <c r="A6" s="2" t="s">
        <v>33</v>
      </c>
      <c r="B6" s="6">
        <v>64</v>
      </c>
      <c r="C6" s="8">
        <v>8737997</v>
      </c>
      <c r="D6" s="6">
        <v>22</v>
      </c>
      <c r="E6" s="8">
        <v>6571234.3300000001</v>
      </c>
      <c r="F6" s="4">
        <f t="shared" si="0"/>
        <v>42</v>
      </c>
      <c r="G6" s="4">
        <f t="shared" si="1"/>
        <v>2166762.67</v>
      </c>
    </row>
    <row r="7" spans="1:7" x14ac:dyDescent="0.25">
      <c r="A7" s="2" t="s">
        <v>34</v>
      </c>
      <c r="B7" s="6">
        <v>38</v>
      </c>
      <c r="C7" s="8">
        <v>9812479.8399999999</v>
      </c>
      <c r="D7" s="6">
        <v>8</v>
      </c>
      <c r="E7" s="8">
        <v>1969334.72</v>
      </c>
      <c r="F7" s="4">
        <f t="shared" si="0"/>
        <v>30</v>
      </c>
      <c r="G7" s="4">
        <f t="shared" si="1"/>
        <v>7843145.1200000001</v>
      </c>
    </row>
    <row r="8" spans="1:7" x14ac:dyDescent="0.25">
      <c r="A8" s="2" t="s">
        <v>12</v>
      </c>
      <c r="B8" s="6">
        <v>36</v>
      </c>
      <c r="C8" s="8">
        <v>5073291.92</v>
      </c>
      <c r="D8" s="6">
        <v>44</v>
      </c>
      <c r="E8" s="8">
        <v>9373213.5999999996</v>
      </c>
      <c r="F8" s="4">
        <f t="shared" si="0"/>
        <v>-8</v>
      </c>
      <c r="G8" s="4">
        <f t="shared" si="1"/>
        <v>-4299921.68</v>
      </c>
    </row>
    <row r="9" spans="1:7" x14ac:dyDescent="0.25">
      <c r="A9" s="6" t="s">
        <v>14</v>
      </c>
      <c r="B9" s="6">
        <v>4</v>
      </c>
      <c r="C9" s="8">
        <v>1357726.05</v>
      </c>
      <c r="D9" s="6">
        <v>11</v>
      </c>
      <c r="E9" s="8">
        <v>3658435.47</v>
      </c>
      <c r="F9" s="4">
        <f t="shared" si="0"/>
        <v>-7</v>
      </c>
      <c r="G9" s="4">
        <f t="shared" si="1"/>
        <v>-2300709.42</v>
      </c>
    </row>
    <row r="10" spans="1:7" x14ac:dyDescent="0.25">
      <c r="A10" s="2" t="s">
        <v>15</v>
      </c>
      <c r="B10" s="6">
        <v>5</v>
      </c>
      <c r="C10" s="8">
        <v>387492.73</v>
      </c>
      <c r="D10" s="6">
        <v>395</v>
      </c>
      <c r="E10" s="8">
        <v>56578995.659999996</v>
      </c>
      <c r="F10" s="4">
        <f t="shared" si="0"/>
        <v>-390</v>
      </c>
      <c r="G10" s="4">
        <f t="shared" si="1"/>
        <v>-56191502.93</v>
      </c>
    </row>
    <row r="11" spans="1:7" x14ac:dyDescent="0.25">
      <c r="A11" s="2" t="s">
        <v>16</v>
      </c>
      <c r="B11" s="6">
        <v>112</v>
      </c>
      <c r="C11" s="8">
        <v>19608470.809999999</v>
      </c>
      <c r="D11" s="6">
        <v>12</v>
      </c>
      <c r="E11" s="8">
        <v>1472249</v>
      </c>
      <c r="F11" s="4">
        <f t="shared" si="0"/>
        <v>100</v>
      </c>
      <c r="G11" s="4">
        <f t="shared" si="1"/>
        <v>18136221.809999999</v>
      </c>
    </row>
    <row r="12" spans="1:7" x14ac:dyDescent="0.25">
      <c r="A12" s="2" t="s">
        <v>17</v>
      </c>
      <c r="B12" s="6">
        <v>0</v>
      </c>
      <c r="C12" s="8">
        <v>0</v>
      </c>
      <c r="D12" s="6">
        <v>3</v>
      </c>
      <c r="E12" s="8">
        <v>193298</v>
      </c>
      <c r="F12" s="4">
        <f t="shared" si="0"/>
        <v>-3</v>
      </c>
      <c r="G12" s="4">
        <f t="shared" si="1"/>
        <v>-193298</v>
      </c>
    </row>
    <row r="13" spans="1:7" x14ac:dyDescent="0.25">
      <c r="A13" s="6" t="s">
        <v>37</v>
      </c>
      <c r="B13" s="6">
        <v>1</v>
      </c>
      <c r="C13" s="8">
        <v>128270.09</v>
      </c>
      <c r="D13" s="6">
        <v>2</v>
      </c>
      <c r="E13" s="8">
        <v>610456.68999999994</v>
      </c>
      <c r="F13" s="4">
        <f t="shared" si="0"/>
        <v>-1</v>
      </c>
      <c r="G13" s="4">
        <f t="shared" si="1"/>
        <v>-482186.6</v>
      </c>
    </row>
    <row r="14" spans="1:7" x14ac:dyDescent="0.25">
      <c r="A14" s="2" t="s">
        <v>18</v>
      </c>
      <c r="B14" s="6">
        <v>111</v>
      </c>
      <c r="C14" s="8">
        <v>18215827.420000002</v>
      </c>
      <c r="D14" s="6">
        <v>32</v>
      </c>
      <c r="E14" s="8">
        <v>11936595</v>
      </c>
      <c r="F14" s="4">
        <f t="shared" si="0"/>
        <v>79</v>
      </c>
      <c r="G14" s="4">
        <f t="shared" si="1"/>
        <v>6279232.4200000018</v>
      </c>
    </row>
    <row r="15" spans="1:7" x14ac:dyDescent="0.25">
      <c r="A15" s="2" t="s">
        <v>19</v>
      </c>
      <c r="B15" s="6">
        <v>0</v>
      </c>
      <c r="C15" s="8">
        <v>0</v>
      </c>
      <c r="D15" s="6">
        <v>4</v>
      </c>
      <c r="E15" s="8">
        <v>206644</v>
      </c>
      <c r="F15" s="4">
        <f t="shared" si="0"/>
        <v>-4</v>
      </c>
      <c r="G15" s="4">
        <f t="shared" si="1"/>
        <v>-206644</v>
      </c>
    </row>
    <row r="16" spans="1:7" x14ac:dyDescent="0.25">
      <c r="A16" s="2" t="s">
        <v>21</v>
      </c>
      <c r="B16" s="6">
        <v>68</v>
      </c>
      <c r="C16" s="8">
        <v>11645532.07</v>
      </c>
      <c r="D16" s="6">
        <v>19</v>
      </c>
      <c r="E16" s="8">
        <v>2797951.25</v>
      </c>
      <c r="F16" s="4">
        <f t="shared" si="0"/>
        <v>49</v>
      </c>
      <c r="G16" s="4">
        <f t="shared" si="1"/>
        <v>8847580.8200000003</v>
      </c>
    </row>
    <row r="17" spans="1:7" x14ac:dyDescent="0.25">
      <c r="A17" s="2" t="s">
        <v>23</v>
      </c>
      <c r="B17" s="6">
        <v>23</v>
      </c>
      <c r="C17" s="8">
        <v>7049769.1900000004</v>
      </c>
      <c r="D17" s="6">
        <v>5</v>
      </c>
      <c r="E17" s="8">
        <v>725823</v>
      </c>
      <c r="F17" s="4">
        <f t="shared" ref="F17" si="2">SUM(B17-D17)</f>
        <v>18</v>
      </c>
      <c r="G17" s="4">
        <f t="shared" ref="G17" si="3">SUM(C17-E17)</f>
        <v>6323946.1900000004</v>
      </c>
    </row>
    <row r="18" spans="1:7" x14ac:dyDescent="0.25">
      <c r="A18" s="2" t="s">
        <v>24</v>
      </c>
      <c r="B18" s="6">
        <v>0</v>
      </c>
      <c r="C18" s="8">
        <v>0</v>
      </c>
      <c r="D18" s="6">
        <v>22</v>
      </c>
      <c r="E18" s="8">
        <v>1748604.76</v>
      </c>
      <c r="F18" s="4">
        <f t="shared" si="0"/>
        <v>-22</v>
      </c>
      <c r="G18" s="4">
        <f t="shared" si="1"/>
        <v>-1748604.76</v>
      </c>
    </row>
    <row r="19" spans="1:7" x14ac:dyDescent="0.25">
      <c r="A19" s="2" t="s">
        <v>25</v>
      </c>
      <c r="B19" s="6">
        <v>0</v>
      </c>
      <c r="C19" s="8">
        <v>0</v>
      </c>
      <c r="D19" s="6">
        <v>1</v>
      </c>
      <c r="E19" s="8">
        <v>5358.69</v>
      </c>
      <c r="F19" s="4">
        <f t="shared" ref="F19:F20" si="4">SUM(B19-D19)</f>
        <v>-1</v>
      </c>
      <c r="G19" s="4">
        <f t="shared" ref="G19:G20" si="5">SUM(C19-E19)</f>
        <v>-5358.69</v>
      </c>
    </row>
    <row r="20" spans="1:7" x14ac:dyDescent="0.25">
      <c r="A20" s="2" t="s">
        <v>26</v>
      </c>
      <c r="B20" s="6">
        <v>259</v>
      </c>
      <c r="C20" s="8">
        <v>39960322.18</v>
      </c>
      <c r="D20" s="6">
        <v>32</v>
      </c>
      <c r="E20" s="8">
        <v>10507134.550000001</v>
      </c>
      <c r="F20" s="4">
        <f t="shared" si="4"/>
        <v>227</v>
      </c>
      <c r="G20" s="4">
        <f t="shared" si="5"/>
        <v>29453187.629999999</v>
      </c>
    </row>
    <row r="21" spans="1:7" x14ac:dyDescent="0.25">
      <c r="A21" s="2" t="s">
        <v>27</v>
      </c>
      <c r="B21" s="6">
        <v>0</v>
      </c>
      <c r="C21" s="8">
        <v>0</v>
      </c>
      <c r="D21" s="6">
        <v>27</v>
      </c>
      <c r="E21" s="8">
        <v>634462.89</v>
      </c>
      <c r="F21" s="4">
        <f t="shared" ref="F21" si="6">SUM(B21-D21)</f>
        <v>-27</v>
      </c>
      <c r="G21" s="4">
        <f t="shared" ref="G21" si="7">SUM(C21-E21)</f>
        <v>-634462.89</v>
      </c>
    </row>
    <row r="22" spans="1:7" x14ac:dyDescent="0.25">
      <c r="A22" s="12" t="s">
        <v>32</v>
      </c>
      <c r="B22" s="14">
        <f>SUM(B2:B21)</f>
        <v>742</v>
      </c>
      <c r="C22" s="18">
        <f>SUM(C2:C21)</f>
        <v>124995255.04000002</v>
      </c>
      <c r="D22" s="14">
        <f>SUM(D2:D21)</f>
        <v>742</v>
      </c>
      <c r="E22" s="18">
        <f>SUM(E2:E21)</f>
        <v>124995255.03999999</v>
      </c>
      <c r="F22" s="18">
        <f>SUM(F2:F21)</f>
        <v>0</v>
      </c>
      <c r="G22" s="18">
        <f>SUM(G2:G21)</f>
        <v>-6.8685039877891541E-9</v>
      </c>
    </row>
    <row r="24" spans="1:7" x14ac:dyDescent="0.25">
      <c r="F24" s="5"/>
      <c r="G24" s="5"/>
    </row>
  </sheetData>
  <sortState xmlns:xlrd2="http://schemas.microsoft.com/office/spreadsheetml/2017/richdata2" ref="A2:G22">
    <sortCondition ref="A2:A2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5F8B-F053-4F15-8904-91C54C84AC24}">
  <dimension ref="A1:I28"/>
  <sheetViews>
    <sheetView workbookViewId="0"/>
  </sheetViews>
  <sheetFormatPr defaultRowHeight="15" x14ac:dyDescent="0.25"/>
  <cols>
    <col min="1" max="1" width="21.85546875" customWidth="1"/>
    <col min="2" max="2" width="25" customWidth="1"/>
    <col min="3" max="3" width="17" customWidth="1"/>
    <col min="4" max="4" width="23.28515625" customWidth="1"/>
    <col min="5" max="5" width="22.42578125" customWidth="1"/>
    <col min="6" max="6" width="13.7109375" customWidth="1"/>
    <col min="7" max="7" width="13.42578125" customWidth="1"/>
    <col min="9" max="9" width="10.85546875" bestFit="1" customWidth="1"/>
    <col min="11" max="11" width="13" customWidth="1"/>
  </cols>
  <sheetData>
    <row r="1" spans="1:7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1" t="s">
        <v>5</v>
      </c>
      <c r="G1" s="11" t="s">
        <v>6</v>
      </c>
    </row>
    <row r="2" spans="1:7" x14ac:dyDescent="0.25">
      <c r="A2" s="2" t="s">
        <v>7</v>
      </c>
      <c r="B2" s="6">
        <v>0</v>
      </c>
      <c r="C2" s="8">
        <v>0</v>
      </c>
      <c r="D2" s="6">
        <v>2</v>
      </c>
      <c r="E2" s="8">
        <v>290577.53000000003</v>
      </c>
      <c r="F2" s="4">
        <f t="shared" ref="F2:F23" si="0">SUM(B2-D2)</f>
        <v>-2</v>
      </c>
      <c r="G2" s="4">
        <f t="shared" ref="G2:G23" si="1">SUM(C2-E2)</f>
        <v>-290577.53000000003</v>
      </c>
    </row>
    <row r="3" spans="1:7" x14ac:dyDescent="0.25">
      <c r="A3" s="2" t="s">
        <v>8</v>
      </c>
      <c r="B3" s="6">
        <v>12</v>
      </c>
      <c r="C3" s="8">
        <v>3980466.69</v>
      </c>
      <c r="D3" s="6">
        <v>24</v>
      </c>
      <c r="E3" s="8">
        <v>7334605.4500000002</v>
      </c>
      <c r="F3" s="4">
        <f t="shared" si="0"/>
        <v>-12</v>
      </c>
      <c r="G3" s="4">
        <f t="shared" si="1"/>
        <v>-3354138.7600000002</v>
      </c>
    </row>
    <row r="4" spans="1:7" x14ac:dyDescent="0.25">
      <c r="A4" s="2" t="s">
        <v>9</v>
      </c>
      <c r="B4" s="6">
        <v>5</v>
      </c>
      <c r="C4" s="8">
        <v>686005.03</v>
      </c>
      <c r="D4" s="6">
        <v>17</v>
      </c>
      <c r="E4" s="8">
        <v>3393575.32</v>
      </c>
      <c r="F4" s="4">
        <f t="shared" si="0"/>
        <v>-12</v>
      </c>
      <c r="G4" s="4">
        <f t="shared" si="1"/>
        <v>-2707570.29</v>
      </c>
    </row>
    <row r="5" spans="1:7" x14ac:dyDescent="0.25">
      <c r="A5" s="2" t="s">
        <v>10</v>
      </c>
      <c r="B5" s="6">
        <v>0</v>
      </c>
      <c r="C5" s="8">
        <v>0</v>
      </c>
      <c r="D5" s="6">
        <v>4</v>
      </c>
      <c r="E5" s="8">
        <v>1649494.53</v>
      </c>
      <c r="F5" s="4">
        <f t="shared" si="0"/>
        <v>-4</v>
      </c>
      <c r="G5" s="4">
        <f t="shared" si="1"/>
        <v>-1649494.53</v>
      </c>
    </row>
    <row r="6" spans="1:7" x14ac:dyDescent="0.25">
      <c r="A6" s="2" t="s">
        <v>11</v>
      </c>
      <c r="B6" s="6">
        <v>0</v>
      </c>
      <c r="C6" s="8">
        <v>0</v>
      </c>
      <c r="D6" s="6">
        <v>2</v>
      </c>
      <c r="E6" s="8">
        <v>140999.29</v>
      </c>
      <c r="F6" s="4">
        <f t="shared" si="0"/>
        <v>-2</v>
      </c>
      <c r="G6" s="4">
        <f t="shared" si="1"/>
        <v>-140999.29</v>
      </c>
    </row>
    <row r="7" spans="1:7" x14ac:dyDescent="0.25">
      <c r="A7" s="2" t="s">
        <v>33</v>
      </c>
      <c r="B7" s="6">
        <v>53</v>
      </c>
      <c r="C7" s="8">
        <v>5512613.75</v>
      </c>
      <c r="D7" s="6">
        <v>6</v>
      </c>
      <c r="E7" s="8">
        <v>2271890.39</v>
      </c>
      <c r="F7" s="4">
        <f t="shared" si="0"/>
        <v>47</v>
      </c>
      <c r="G7" s="4">
        <f t="shared" si="1"/>
        <v>3240723.36</v>
      </c>
    </row>
    <row r="8" spans="1:7" x14ac:dyDescent="0.25">
      <c r="A8" s="2" t="s">
        <v>34</v>
      </c>
      <c r="B8" s="6">
        <v>21</v>
      </c>
      <c r="C8" s="8">
        <v>4055389.87</v>
      </c>
      <c r="D8" s="6">
        <v>4</v>
      </c>
      <c r="E8" s="8">
        <v>1371645.65</v>
      </c>
      <c r="F8" s="4">
        <f t="shared" si="0"/>
        <v>17</v>
      </c>
      <c r="G8" s="4">
        <f t="shared" si="1"/>
        <v>2683744.2200000002</v>
      </c>
    </row>
    <row r="9" spans="1:7" x14ac:dyDescent="0.25">
      <c r="A9" s="2" t="s">
        <v>12</v>
      </c>
      <c r="B9" s="6">
        <v>40</v>
      </c>
      <c r="C9" s="8">
        <v>8134863.0700000003</v>
      </c>
      <c r="D9" s="6">
        <v>16</v>
      </c>
      <c r="E9" s="8">
        <v>2719181.45</v>
      </c>
      <c r="F9" s="4">
        <f t="shared" si="0"/>
        <v>24</v>
      </c>
      <c r="G9" s="4">
        <f t="shared" si="1"/>
        <v>5415681.6200000001</v>
      </c>
    </row>
    <row r="10" spans="1:7" x14ac:dyDescent="0.25">
      <c r="A10" s="6" t="s">
        <v>13</v>
      </c>
      <c r="B10" s="6">
        <v>0</v>
      </c>
      <c r="C10" s="8">
        <v>0</v>
      </c>
      <c r="D10" s="6">
        <v>0</v>
      </c>
      <c r="E10" s="8">
        <v>0</v>
      </c>
      <c r="F10" s="4">
        <f t="shared" si="0"/>
        <v>0</v>
      </c>
      <c r="G10" s="4">
        <f t="shared" si="1"/>
        <v>0</v>
      </c>
    </row>
    <row r="11" spans="1:7" x14ac:dyDescent="0.25">
      <c r="A11" s="6" t="s">
        <v>14</v>
      </c>
      <c r="B11" s="6">
        <v>2</v>
      </c>
      <c r="C11" s="8">
        <v>468784.3</v>
      </c>
      <c r="D11" s="6">
        <v>8</v>
      </c>
      <c r="E11" s="8">
        <v>2042123.19</v>
      </c>
      <c r="F11" s="4">
        <f t="shared" si="0"/>
        <v>-6</v>
      </c>
      <c r="G11" s="4">
        <f t="shared" si="1"/>
        <v>-1573338.89</v>
      </c>
    </row>
    <row r="12" spans="1:7" x14ac:dyDescent="0.25">
      <c r="A12" s="2" t="s">
        <v>15</v>
      </c>
      <c r="B12" s="6">
        <v>3</v>
      </c>
      <c r="C12" s="8">
        <v>839826.01</v>
      </c>
      <c r="D12" s="6">
        <v>307</v>
      </c>
      <c r="E12" s="8">
        <v>40743855.219999999</v>
      </c>
      <c r="F12" s="4">
        <f t="shared" si="0"/>
        <v>-304</v>
      </c>
      <c r="G12" s="4">
        <f t="shared" si="1"/>
        <v>-39904029.210000001</v>
      </c>
    </row>
    <row r="13" spans="1:7" x14ac:dyDescent="0.25">
      <c r="A13" s="2" t="s">
        <v>16</v>
      </c>
      <c r="B13" s="6">
        <v>54</v>
      </c>
      <c r="C13" s="8">
        <v>9838223.7599999998</v>
      </c>
      <c r="D13" s="6">
        <v>6</v>
      </c>
      <c r="E13" s="8">
        <v>997835</v>
      </c>
      <c r="F13" s="4">
        <f t="shared" si="0"/>
        <v>48</v>
      </c>
      <c r="G13" s="4">
        <f t="shared" si="1"/>
        <v>8840388.7599999998</v>
      </c>
    </row>
    <row r="14" spans="1:7" x14ac:dyDescent="0.25">
      <c r="A14" s="6" t="s">
        <v>17</v>
      </c>
      <c r="B14" s="6">
        <v>0</v>
      </c>
      <c r="C14" s="8">
        <v>0</v>
      </c>
      <c r="D14" s="6">
        <v>3</v>
      </c>
      <c r="E14" s="8">
        <v>209808</v>
      </c>
      <c r="F14" s="4">
        <f t="shared" si="0"/>
        <v>-3</v>
      </c>
      <c r="G14" s="4">
        <f t="shared" si="1"/>
        <v>-209808</v>
      </c>
    </row>
    <row r="15" spans="1:7" x14ac:dyDescent="0.25">
      <c r="A15" s="2" t="s">
        <v>37</v>
      </c>
      <c r="B15" s="6">
        <v>0</v>
      </c>
      <c r="C15" s="8">
        <v>0</v>
      </c>
      <c r="D15" s="6">
        <v>4</v>
      </c>
      <c r="E15" s="8">
        <v>779915.9</v>
      </c>
      <c r="F15" s="4">
        <f t="shared" si="0"/>
        <v>-4</v>
      </c>
      <c r="G15" s="4">
        <f t="shared" si="1"/>
        <v>-779915.9</v>
      </c>
    </row>
    <row r="16" spans="1:7" x14ac:dyDescent="0.25">
      <c r="A16" s="2" t="s">
        <v>18</v>
      </c>
      <c r="B16" s="6">
        <v>81</v>
      </c>
      <c r="C16" s="8">
        <v>13858324.99</v>
      </c>
      <c r="D16" s="6">
        <v>8</v>
      </c>
      <c r="E16" s="8">
        <v>2600624</v>
      </c>
      <c r="F16" s="4">
        <f t="shared" si="0"/>
        <v>73</v>
      </c>
      <c r="G16" s="4">
        <f t="shared" si="1"/>
        <v>11257700.99</v>
      </c>
    </row>
    <row r="17" spans="1:9" x14ac:dyDescent="0.25">
      <c r="A17" s="2" t="s">
        <v>19</v>
      </c>
      <c r="B17" s="6">
        <v>0</v>
      </c>
      <c r="C17" s="8">
        <v>0</v>
      </c>
      <c r="D17" s="6">
        <v>0</v>
      </c>
      <c r="E17" s="8">
        <v>0</v>
      </c>
      <c r="F17" s="4">
        <f t="shared" si="0"/>
        <v>0</v>
      </c>
      <c r="G17" s="4">
        <f t="shared" si="1"/>
        <v>0</v>
      </c>
    </row>
    <row r="18" spans="1:9" x14ac:dyDescent="0.25">
      <c r="A18" s="2" t="s">
        <v>20</v>
      </c>
      <c r="B18" s="6">
        <v>0</v>
      </c>
      <c r="C18" s="8">
        <v>0</v>
      </c>
      <c r="D18" s="6">
        <v>0</v>
      </c>
      <c r="E18" s="8">
        <v>0</v>
      </c>
      <c r="F18" s="4">
        <f t="shared" si="0"/>
        <v>0</v>
      </c>
      <c r="G18" s="4">
        <f t="shared" si="1"/>
        <v>0</v>
      </c>
    </row>
    <row r="19" spans="1:9" x14ac:dyDescent="0.25">
      <c r="A19" s="2" t="s">
        <v>21</v>
      </c>
      <c r="B19" s="6">
        <v>32</v>
      </c>
      <c r="C19" s="8">
        <v>4262675.33</v>
      </c>
      <c r="D19" s="6">
        <v>6</v>
      </c>
      <c r="E19" s="8">
        <v>2169238.5499999998</v>
      </c>
      <c r="F19" s="4">
        <f t="shared" si="0"/>
        <v>26</v>
      </c>
      <c r="G19" s="4">
        <f t="shared" si="1"/>
        <v>2093436.7800000003</v>
      </c>
    </row>
    <row r="20" spans="1:9" x14ac:dyDescent="0.25">
      <c r="A20" s="2" t="s">
        <v>22</v>
      </c>
      <c r="B20" s="6">
        <v>0</v>
      </c>
      <c r="C20" s="8">
        <v>0</v>
      </c>
      <c r="D20" s="6">
        <v>0</v>
      </c>
      <c r="E20" s="8">
        <v>0</v>
      </c>
      <c r="F20" s="4">
        <f t="shared" si="0"/>
        <v>0</v>
      </c>
      <c r="G20" s="4">
        <f t="shared" si="1"/>
        <v>0</v>
      </c>
    </row>
    <row r="21" spans="1:9" x14ac:dyDescent="0.25">
      <c r="A21" s="2" t="s">
        <v>23</v>
      </c>
      <c r="B21" s="6">
        <v>9</v>
      </c>
      <c r="C21" s="8">
        <v>3150270.58</v>
      </c>
      <c r="D21" s="6">
        <v>4</v>
      </c>
      <c r="E21" s="8">
        <v>564724</v>
      </c>
      <c r="F21" s="4">
        <f t="shared" si="0"/>
        <v>5</v>
      </c>
      <c r="G21" s="4">
        <f t="shared" si="1"/>
        <v>2585546.58</v>
      </c>
    </row>
    <row r="22" spans="1:9" x14ac:dyDescent="0.25">
      <c r="A22" s="2" t="s">
        <v>24</v>
      </c>
      <c r="B22" s="6">
        <v>0</v>
      </c>
      <c r="C22" s="8">
        <v>0</v>
      </c>
      <c r="D22" s="6">
        <v>6</v>
      </c>
      <c r="E22" s="8">
        <v>522267.05</v>
      </c>
      <c r="F22" s="4">
        <f t="shared" si="0"/>
        <v>-6</v>
      </c>
      <c r="G22" s="4">
        <f t="shared" si="1"/>
        <v>-522267.05</v>
      </c>
    </row>
    <row r="23" spans="1:9" x14ac:dyDescent="0.25">
      <c r="A23" s="2" t="s">
        <v>25</v>
      </c>
      <c r="B23" s="6">
        <v>0</v>
      </c>
      <c r="C23" s="8">
        <v>0</v>
      </c>
      <c r="D23" s="6">
        <v>1</v>
      </c>
      <c r="E23" s="8">
        <v>33760.019999999997</v>
      </c>
      <c r="F23" s="4">
        <f t="shared" si="0"/>
        <v>-1</v>
      </c>
      <c r="G23" s="4">
        <f t="shared" si="1"/>
        <v>-33760.019999999997</v>
      </c>
    </row>
    <row r="24" spans="1:9" x14ac:dyDescent="0.25">
      <c r="A24" s="2" t="s">
        <v>26</v>
      </c>
      <c r="B24" s="6">
        <v>134</v>
      </c>
      <c r="C24" s="8">
        <v>20048103.690000001</v>
      </c>
      <c r="D24" s="6">
        <v>13</v>
      </c>
      <c r="E24" s="8">
        <v>4829462.5</v>
      </c>
      <c r="F24" s="4">
        <f t="shared" ref="F24" si="2">SUM(B24-D24)</f>
        <v>121</v>
      </c>
      <c r="G24" s="4">
        <f t="shared" ref="G24" si="3">SUM(C24-E24)</f>
        <v>15218641.190000001</v>
      </c>
    </row>
    <row r="25" spans="1:9" x14ac:dyDescent="0.25">
      <c r="A25" s="2" t="s">
        <v>27</v>
      </c>
      <c r="B25" s="6">
        <v>0</v>
      </c>
      <c r="C25" s="8">
        <v>0</v>
      </c>
      <c r="D25" s="6">
        <v>5</v>
      </c>
      <c r="E25" s="8">
        <v>169964.03</v>
      </c>
      <c r="F25" s="4">
        <f t="shared" ref="F25" si="4">SUM(B25-D25)</f>
        <v>-5</v>
      </c>
      <c r="G25" s="4">
        <f t="shared" ref="G25" si="5">SUM(C25-E25)</f>
        <v>-169964.03</v>
      </c>
    </row>
    <row r="26" spans="1:9" x14ac:dyDescent="0.25">
      <c r="A26" s="16" t="s">
        <v>32</v>
      </c>
      <c r="B26" s="16">
        <f>SUM(B2:B25)</f>
        <v>446</v>
      </c>
      <c r="C26" s="17">
        <f>SUM(C2:C25)</f>
        <v>74835547.070000008</v>
      </c>
      <c r="D26" s="16">
        <f>SUM(D2:D25)</f>
        <v>446</v>
      </c>
      <c r="E26" s="17">
        <f>SUM(E2:E25)</f>
        <v>74835547.069999993</v>
      </c>
      <c r="F26" s="17">
        <f>SUM(F2:F25)</f>
        <v>0</v>
      </c>
      <c r="G26" s="17">
        <f>SUM(G2:G25)</f>
        <v>-6.6938810050487518E-10</v>
      </c>
    </row>
    <row r="28" spans="1:9" x14ac:dyDescent="0.25">
      <c r="F28" s="5"/>
      <c r="G28" s="5"/>
      <c r="H28" s="39"/>
      <c r="I28" s="39"/>
    </row>
  </sheetData>
  <sortState xmlns:xlrd2="http://schemas.microsoft.com/office/spreadsheetml/2017/richdata2" ref="A2:G26">
    <sortCondition ref="A2:A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Q3 2024</vt:lpstr>
      <vt:lpstr>fördelning mellan trad &amp; fond</vt:lpstr>
      <vt:lpstr>Juli</vt:lpstr>
      <vt:lpstr>Augusti</vt:lpstr>
      <vt:lpstr>September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Jonatan Chauca</cp:lastModifiedBy>
  <cp:revision/>
  <dcterms:created xsi:type="dcterms:W3CDTF">2023-04-17T08:58:42Z</dcterms:created>
  <dcterms:modified xsi:type="dcterms:W3CDTF">2024-11-15T14:34:25Z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2023-04-17T08:58:59Z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e5636014-b8e1-417a-bc27-169f2b6af953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-1350235468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ReviewingToolsShownOnce">
    <vt:lpwstr/>
  </property>
</Properties>
</file>